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ustos comparativos" sheetId="1" r:id="rId1"/>
  </sheets>
  <definedNames>
    <definedName name="_xlnm.Print_Area" localSheetId="0">'Custos comparativos'!$A$1:$T$31</definedName>
  </definedNames>
  <calcPr calcId="145621"/>
</workbook>
</file>

<file path=xl/calcChain.xml><?xml version="1.0" encoding="utf-8"?>
<calcChain xmlns="http://schemas.openxmlformats.org/spreadsheetml/2006/main">
  <c r="P30" i="1" l="1"/>
  <c r="O29" i="1"/>
  <c r="O25" i="1"/>
  <c r="P20" i="1"/>
  <c r="P14" i="1"/>
  <c r="P9" i="1"/>
  <c r="P7" i="1"/>
  <c r="O7" i="1"/>
  <c r="O28" i="1"/>
  <c r="P28" i="1"/>
  <c r="P29" i="1"/>
  <c r="O30" i="1"/>
  <c r="S30" i="1" s="1"/>
  <c r="O31" i="1"/>
  <c r="P31" i="1"/>
  <c r="P27" i="1"/>
  <c r="O27" i="1"/>
  <c r="O23" i="1"/>
  <c r="P23" i="1"/>
  <c r="O24" i="1"/>
  <c r="P24" i="1"/>
  <c r="P25" i="1"/>
  <c r="O26" i="1"/>
  <c r="P26" i="1"/>
  <c r="P22" i="1"/>
  <c r="O22" i="1"/>
  <c r="O18" i="1"/>
  <c r="P18" i="1"/>
  <c r="O19" i="1"/>
  <c r="P19" i="1"/>
  <c r="O20" i="1"/>
  <c r="O21" i="1"/>
  <c r="P21" i="1"/>
  <c r="P17" i="1"/>
  <c r="O17" i="1"/>
  <c r="O13" i="1"/>
  <c r="P13" i="1"/>
  <c r="O14" i="1"/>
  <c r="O15" i="1"/>
  <c r="P15" i="1"/>
  <c r="O16" i="1"/>
  <c r="P16" i="1"/>
  <c r="P12" i="1"/>
  <c r="O12" i="1"/>
  <c r="O8" i="1"/>
  <c r="P8" i="1"/>
  <c r="O9" i="1"/>
  <c r="O10" i="1"/>
  <c r="P10" i="1"/>
  <c r="O11" i="1"/>
  <c r="P11" i="1"/>
  <c r="J28" i="1"/>
  <c r="K28" i="1"/>
  <c r="T28" i="1" s="1"/>
  <c r="J29" i="1"/>
  <c r="K29" i="1"/>
  <c r="T29" i="1" s="1"/>
  <c r="J30" i="1"/>
  <c r="K30" i="1"/>
  <c r="J31" i="1"/>
  <c r="S31" i="1" s="1"/>
  <c r="K31" i="1"/>
  <c r="T31" i="1" s="1"/>
  <c r="K27" i="1"/>
  <c r="T27" i="1" s="1"/>
  <c r="J27" i="1"/>
  <c r="S27" i="1" s="1"/>
  <c r="J23" i="1"/>
  <c r="K23" i="1"/>
  <c r="T23" i="1" s="1"/>
  <c r="J24" i="1"/>
  <c r="K24" i="1"/>
  <c r="T24" i="1" s="1"/>
  <c r="J25" i="1"/>
  <c r="K25" i="1"/>
  <c r="J26" i="1"/>
  <c r="S26" i="1" s="1"/>
  <c r="K26" i="1"/>
  <c r="T26" i="1" s="1"/>
  <c r="K22" i="1"/>
  <c r="J22" i="1"/>
  <c r="J18" i="1"/>
  <c r="K18" i="1"/>
  <c r="T18" i="1" s="1"/>
  <c r="J19" i="1"/>
  <c r="K19" i="1"/>
  <c r="J20" i="1"/>
  <c r="K20" i="1"/>
  <c r="T20" i="1" s="1"/>
  <c r="J21" i="1"/>
  <c r="K21" i="1"/>
  <c r="K17" i="1"/>
  <c r="J17" i="1"/>
  <c r="J16" i="1"/>
  <c r="K16" i="1"/>
  <c r="J13" i="1"/>
  <c r="S13" i="1" s="1"/>
  <c r="K13" i="1"/>
  <c r="J14" i="1"/>
  <c r="K14" i="1"/>
  <c r="J15" i="1"/>
  <c r="K15" i="1"/>
  <c r="K12" i="1"/>
  <c r="J12" i="1"/>
  <c r="T21" i="1" l="1"/>
  <c r="S28" i="1"/>
  <c r="T22" i="1"/>
  <c r="S16" i="1"/>
  <c r="S18" i="1"/>
  <c r="S12" i="1"/>
  <c r="T30" i="1"/>
  <c r="S25" i="1"/>
  <c r="S21" i="1"/>
  <c r="T13" i="1"/>
  <c r="T15" i="1"/>
  <c r="T12" i="1"/>
  <c r="S15" i="1"/>
  <c r="T16" i="1"/>
  <c r="T14" i="1"/>
  <c r="Q7" i="1"/>
  <c r="S9" i="1"/>
  <c r="S29" i="1"/>
  <c r="S23" i="1"/>
  <c r="S22" i="1"/>
  <c r="S24" i="1"/>
  <c r="S19" i="1"/>
  <c r="S17" i="1"/>
  <c r="S20" i="1"/>
  <c r="S14" i="1"/>
  <c r="T25" i="1"/>
  <c r="T19" i="1"/>
  <c r="T17" i="1"/>
  <c r="J10" i="1"/>
  <c r="S10" i="1" s="1"/>
  <c r="J8" i="1"/>
  <c r="S8" i="1" s="1"/>
  <c r="K8" i="1"/>
  <c r="T8" i="1" s="1"/>
  <c r="J9" i="1"/>
  <c r="K9" i="1"/>
  <c r="T9" i="1" s="1"/>
  <c r="K10" i="1"/>
  <c r="T10" i="1" s="1"/>
  <c r="J11" i="1"/>
  <c r="S11" i="1" s="1"/>
  <c r="K11" i="1"/>
  <c r="T11" i="1" s="1"/>
  <c r="K7" i="1"/>
  <c r="T7" i="1" s="1"/>
  <c r="J7" i="1"/>
  <c r="S7" i="1" s="1"/>
  <c r="H28" i="1"/>
  <c r="Q28" i="1" s="1"/>
  <c r="I28" i="1"/>
  <c r="R28" i="1" s="1"/>
  <c r="H29" i="1"/>
  <c r="Q29" i="1" s="1"/>
  <c r="I29" i="1"/>
  <c r="R29" i="1" s="1"/>
  <c r="H30" i="1"/>
  <c r="Q30" i="1" s="1"/>
  <c r="I30" i="1"/>
  <c r="R30" i="1" s="1"/>
  <c r="H31" i="1"/>
  <c r="Q31" i="1" s="1"/>
  <c r="I31" i="1"/>
  <c r="R31" i="1" s="1"/>
  <c r="I27" i="1"/>
  <c r="R27" i="1" s="1"/>
  <c r="H27" i="1"/>
  <c r="Q27" i="1" s="1"/>
  <c r="H23" i="1"/>
  <c r="Q23" i="1" s="1"/>
  <c r="I23" i="1"/>
  <c r="R23" i="1" s="1"/>
  <c r="H24" i="1"/>
  <c r="Q24" i="1" s="1"/>
  <c r="I24" i="1"/>
  <c r="R24" i="1" s="1"/>
  <c r="H25" i="1"/>
  <c r="Q25" i="1" s="1"/>
  <c r="I25" i="1"/>
  <c r="R25" i="1" s="1"/>
  <c r="H26" i="1"/>
  <c r="Q26" i="1" s="1"/>
  <c r="I26" i="1"/>
  <c r="R26" i="1" s="1"/>
  <c r="I22" i="1"/>
  <c r="R22" i="1" s="1"/>
  <c r="H22" i="1"/>
  <c r="Q22" i="1" s="1"/>
  <c r="H18" i="1"/>
  <c r="Q18" i="1" s="1"/>
  <c r="I18" i="1"/>
  <c r="R18" i="1" s="1"/>
  <c r="H19" i="1"/>
  <c r="Q19" i="1" s="1"/>
  <c r="I19" i="1"/>
  <c r="R19" i="1" s="1"/>
  <c r="H20" i="1"/>
  <c r="Q20" i="1" s="1"/>
  <c r="I20" i="1"/>
  <c r="R20" i="1" s="1"/>
  <c r="H21" i="1"/>
  <c r="Q21" i="1" s="1"/>
  <c r="I21" i="1"/>
  <c r="R21" i="1" s="1"/>
  <c r="I17" i="1"/>
  <c r="R17" i="1" s="1"/>
  <c r="H17" i="1"/>
  <c r="Q17" i="1" s="1"/>
  <c r="I13" i="1"/>
  <c r="R13" i="1" s="1"/>
  <c r="I14" i="1"/>
  <c r="R14" i="1" s="1"/>
  <c r="I15" i="1"/>
  <c r="R15" i="1" s="1"/>
  <c r="I16" i="1"/>
  <c r="R16" i="1" s="1"/>
  <c r="I12" i="1"/>
  <c r="R12" i="1" s="1"/>
  <c r="H13" i="1"/>
  <c r="Q13" i="1" s="1"/>
  <c r="H14" i="1"/>
  <c r="Q14" i="1" s="1"/>
  <c r="H15" i="1"/>
  <c r="Q15" i="1" s="1"/>
  <c r="H16" i="1"/>
  <c r="Q16" i="1" s="1"/>
  <c r="H12" i="1"/>
  <c r="Q12" i="1" s="1"/>
  <c r="I8" i="1"/>
  <c r="R8" i="1" s="1"/>
  <c r="I9" i="1"/>
  <c r="R9" i="1" s="1"/>
  <c r="I10" i="1"/>
  <c r="R10" i="1" s="1"/>
  <c r="I11" i="1"/>
  <c r="R11" i="1" s="1"/>
  <c r="I7" i="1"/>
  <c r="R7" i="1" s="1"/>
  <c r="H8" i="1"/>
  <c r="Q8" i="1" s="1"/>
  <c r="H9" i="1"/>
  <c r="Q9" i="1" s="1"/>
  <c r="H10" i="1"/>
  <c r="Q10" i="1" s="1"/>
  <c r="H11" i="1"/>
  <c r="Q11" i="1" s="1"/>
  <c r="H7" i="1"/>
</calcChain>
</file>

<file path=xl/sharedStrings.xml><?xml version="1.0" encoding="utf-8"?>
<sst xmlns="http://schemas.openxmlformats.org/spreadsheetml/2006/main" count="74" uniqueCount="29">
  <si>
    <t>3,0 casas/dia</t>
  </si>
  <si>
    <t>3,5 casas/dia</t>
  </si>
  <si>
    <t>4,0 casas/dia</t>
  </si>
  <si>
    <t>CASA FÁCIL</t>
  </si>
  <si>
    <t>Quant</t>
  </si>
  <si>
    <t>100 casas</t>
  </si>
  <si>
    <t>Insumos</t>
  </si>
  <si>
    <t>M.O.</t>
  </si>
  <si>
    <t>100 % LS</t>
  </si>
  <si>
    <t>123% LS</t>
  </si>
  <si>
    <t>Produção</t>
  </si>
  <si>
    <t>Diária</t>
  </si>
  <si>
    <t>Custo</t>
  </si>
  <si>
    <t>100% LS</t>
  </si>
  <si>
    <t>1ª obra</t>
  </si>
  <si>
    <t>2ª obra</t>
  </si>
  <si>
    <t>200 casas</t>
  </si>
  <si>
    <t>300 casas</t>
  </si>
  <si>
    <t>400 casas</t>
  </si>
  <si>
    <t>500 casas</t>
  </si>
  <si>
    <t>CONVENCIONAL</t>
  </si>
  <si>
    <t>Diferenças</t>
  </si>
  <si>
    <t>RESUMO</t>
  </si>
  <si>
    <t>Perecíveis</t>
  </si>
  <si>
    <t>Não perecíveis</t>
  </si>
  <si>
    <t>Custos de Implantação</t>
  </si>
  <si>
    <t>COMPARAÇÃO DE CUSTOS ENTRE CASA FÁCIL E CONVENCIONAL, CONSIDERANDO A QUANTIDADE DE CASAS, O PERCENTUAL DE LEIS SOCIAIS E NÚMERO DE CASAS/DIA</t>
  </si>
  <si>
    <t>1,0 casas/dia</t>
  </si>
  <si>
    <t>2,0 casas/dia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</si>
</sst>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$&quot;\ #,##0.00;[Red]\-&quot;R$&quot;\ #,##0.00"/>
    <numFmt numFmtId="165" formatCode="_-&quot;R$&quot;\ * #,##0.00_-;\-&quot;R$&quot;\ * #,##0.00_-;_-&quot;R$&quot;\ * &quot;-&quot;??_-;_-@_-"/>
    <numFmt numFmtId="166" formatCode="_-&quot;R$&quot;\ * #,##0.00_-;[Red]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0" xfId="0" applyFill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3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0" fillId="2" borderId="4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66" fontId="0" fillId="2" borderId="34" xfId="1" applyNumberFormat="1" applyFont="1" applyFill="1" applyBorder="1" applyAlignment="1">
      <alignment vertical="center"/>
    </xf>
    <xf numFmtId="166" fontId="0" fillId="2" borderId="35" xfId="1" applyNumberFormat="1" applyFont="1" applyFill="1" applyBorder="1" applyAlignment="1">
      <alignment vertical="center"/>
    </xf>
    <xf numFmtId="166" fontId="0" fillId="2" borderId="36" xfId="1" applyNumberFormat="1" applyFont="1" applyFill="1" applyBorder="1" applyAlignment="1">
      <alignment vertical="center"/>
    </xf>
    <xf numFmtId="166" fontId="0" fillId="2" borderId="37" xfId="1" applyNumberFormat="1" applyFont="1" applyFill="1" applyBorder="1" applyAlignment="1">
      <alignment vertical="center"/>
    </xf>
    <xf numFmtId="166" fontId="0" fillId="2" borderId="38" xfId="1" applyNumberFormat="1" applyFont="1" applyFill="1" applyBorder="1" applyAlignment="1">
      <alignment vertical="center"/>
    </xf>
    <xf numFmtId="166" fontId="0" fillId="2" borderId="39" xfId="1" applyNumberFormat="1" applyFont="1" applyFill="1" applyBorder="1" applyAlignment="1">
      <alignment vertical="center"/>
    </xf>
    <xf numFmtId="166" fontId="0" fillId="2" borderId="41" xfId="1" applyNumberFormat="1" applyFont="1" applyFill="1" applyBorder="1" applyAlignment="1">
      <alignment vertical="center"/>
    </xf>
    <xf numFmtId="166" fontId="0" fillId="2" borderId="42" xfId="1" applyNumberFormat="1" applyFont="1" applyFill="1" applyBorder="1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19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6" fontId="0" fillId="2" borderId="12" xfId="1" applyNumberFormat="1" applyFont="1" applyFill="1" applyBorder="1" applyAlignment="1">
      <alignment horizontal="center" vertical="center"/>
    </xf>
    <xf numFmtId="166" fontId="0" fillId="2" borderId="14" xfId="1" applyNumberFormat="1" applyFont="1" applyFill="1" applyBorder="1" applyAlignment="1">
      <alignment horizontal="center" vertical="center"/>
    </xf>
    <xf numFmtId="166" fontId="0" fillId="2" borderId="16" xfId="1" applyNumberFormat="1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166" fontId="0" fillId="2" borderId="18" xfId="1" applyNumberFormat="1" applyFont="1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526716</xdr:colOff>
      <xdr:row>0</xdr:row>
      <xdr:rowOff>47625</xdr:rowOff>
    </xdr:from>
    <xdr:to>
      <xdr:col>10</xdr:col>
      <xdr:colOff>409908</xdr:colOff>
      <xdr:row>0</xdr:row>
      <xdr:rowOff>869315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689391" y="47625"/>
          <a:ext cx="1502442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zoomScaleNormal="100" zoomScaleSheetLayoutView="100" workbookViewId="0">
      <selection activeCell="K1" sqref="K1"/>
    </sheetView>
  </sheetViews>
  <sheetFormatPr defaultRowHeight="15" x14ac:dyDescent="0.25"/>
  <cols>
    <col min="1" max="1" width="9" style="1" bestFit="1" customWidth="1"/>
    <col min="2" max="2" width="10" style="1" bestFit="1" customWidth="1"/>
    <col min="3" max="3" width="14.140625" style="1" bestFit="1" customWidth="1"/>
    <col min="4" max="4" width="10.7109375" style="1" bestFit="1" customWidth="1"/>
    <col min="5" max="20" width="12.140625" style="1" bestFit="1" customWidth="1"/>
    <col min="21" max="16384" width="9.140625" style="1"/>
  </cols>
  <sheetData>
    <row r="1" spans="1:20" ht="73.5" customHeight="1" thickBo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ht="19.5" thickBot="1" x14ac:dyDescent="0.3">
      <c r="A2" s="51" t="s">
        <v>26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3"/>
    </row>
    <row r="3" spans="1:20" s="5" customFormat="1" x14ac:dyDescent="0.25">
      <c r="A3" s="60"/>
      <c r="B3" s="57" t="s">
        <v>3</v>
      </c>
      <c r="C3" s="49"/>
      <c r="D3" s="49"/>
      <c r="E3" s="49"/>
      <c r="F3" s="49"/>
      <c r="G3" s="49"/>
      <c r="H3" s="49"/>
      <c r="I3" s="49"/>
      <c r="J3" s="49"/>
      <c r="K3" s="50"/>
      <c r="L3" s="57" t="s">
        <v>20</v>
      </c>
      <c r="M3" s="49"/>
      <c r="N3" s="49"/>
      <c r="O3" s="49"/>
      <c r="P3" s="50"/>
      <c r="Q3" s="49" t="s">
        <v>22</v>
      </c>
      <c r="R3" s="49"/>
      <c r="S3" s="49"/>
      <c r="T3" s="50"/>
    </row>
    <row r="4" spans="1:20" s="5" customFormat="1" x14ac:dyDescent="0.25">
      <c r="A4" s="37"/>
      <c r="B4" s="6"/>
      <c r="C4" s="7"/>
      <c r="D4" s="7"/>
      <c r="E4" s="7"/>
      <c r="F4" s="7"/>
      <c r="G4" s="7"/>
      <c r="H4" s="47" t="s">
        <v>14</v>
      </c>
      <c r="I4" s="46"/>
      <c r="J4" s="47" t="s">
        <v>15</v>
      </c>
      <c r="K4" s="48"/>
      <c r="L4" s="6"/>
      <c r="M4" s="7"/>
      <c r="N4" s="7"/>
      <c r="O4" s="7"/>
      <c r="P4" s="8"/>
      <c r="Q4" s="45" t="s">
        <v>14</v>
      </c>
      <c r="R4" s="46"/>
      <c r="S4" s="47" t="s">
        <v>15</v>
      </c>
      <c r="T4" s="48"/>
    </row>
    <row r="5" spans="1:20" s="5" customFormat="1" x14ac:dyDescent="0.25">
      <c r="A5" s="37" t="s">
        <v>4</v>
      </c>
      <c r="B5" s="54" t="s">
        <v>25</v>
      </c>
      <c r="C5" s="46"/>
      <c r="D5" s="55" t="s">
        <v>6</v>
      </c>
      <c r="E5" s="17" t="s">
        <v>10</v>
      </c>
      <c r="F5" s="17" t="s">
        <v>7</v>
      </c>
      <c r="G5" s="17" t="s">
        <v>7</v>
      </c>
      <c r="H5" s="17" t="s">
        <v>12</v>
      </c>
      <c r="I5" s="17" t="s">
        <v>12</v>
      </c>
      <c r="J5" s="17" t="s">
        <v>12</v>
      </c>
      <c r="K5" s="9" t="s">
        <v>12</v>
      </c>
      <c r="L5" s="58" t="s">
        <v>6</v>
      </c>
      <c r="M5" s="17" t="s">
        <v>7</v>
      </c>
      <c r="N5" s="17" t="s">
        <v>7</v>
      </c>
      <c r="O5" s="17" t="s">
        <v>12</v>
      </c>
      <c r="P5" s="9" t="s">
        <v>12</v>
      </c>
      <c r="Q5" s="19" t="s">
        <v>21</v>
      </c>
      <c r="R5" s="17" t="s">
        <v>21</v>
      </c>
      <c r="S5" s="17" t="s">
        <v>21</v>
      </c>
      <c r="T5" s="9" t="s">
        <v>21</v>
      </c>
    </row>
    <row r="6" spans="1:20" s="5" customFormat="1" x14ac:dyDescent="0.25">
      <c r="A6" s="38"/>
      <c r="B6" s="10" t="s">
        <v>23</v>
      </c>
      <c r="C6" s="11" t="s">
        <v>24</v>
      </c>
      <c r="D6" s="56"/>
      <c r="E6" s="18" t="s">
        <v>11</v>
      </c>
      <c r="F6" s="18" t="s">
        <v>8</v>
      </c>
      <c r="G6" s="18" t="s">
        <v>9</v>
      </c>
      <c r="H6" s="18" t="s">
        <v>13</v>
      </c>
      <c r="I6" s="18" t="s">
        <v>9</v>
      </c>
      <c r="J6" s="18" t="s">
        <v>13</v>
      </c>
      <c r="K6" s="12" t="s">
        <v>9</v>
      </c>
      <c r="L6" s="59"/>
      <c r="M6" s="18" t="s">
        <v>13</v>
      </c>
      <c r="N6" s="18" t="s">
        <v>9</v>
      </c>
      <c r="O6" s="18" t="s">
        <v>13</v>
      </c>
      <c r="P6" s="12" t="s">
        <v>9</v>
      </c>
      <c r="Q6" s="20" t="s">
        <v>13</v>
      </c>
      <c r="R6" s="18" t="s">
        <v>9</v>
      </c>
      <c r="S6" s="18" t="s">
        <v>13</v>
      </c>
      <c r="T6" s="12" t="s">
        <v>9</v>
      </c>
    </row>
    <row r="7" spans="1:20" s="5" customFormat="1" x14ac:dyDescent="0.25">
      <c r="A7" s="36" t="s">
        <v>5</v>
      </c>
      <c r="B7" s="40">
        <v>515.47</v>
      </c>
      <c r="C7" s="29">
        <v>1437.59</v>
      </c>
      <c r="D7" s="29">
        <v>1797.18630958681</v>
      </c>
      <c r="E7" s="13" t="s">
        <v>27</v>
      </c>
      <c r="F7" s="21">
        <v>5696.7978181818189</v>
      </c>
      <c r="G7" s="21">
        <v>6210.3218181818183</v>
      </c>
      <c r="H7" s="21">
        <f>$B$7+$C$7+$D$7+F7</f>
        <v>9447.0441277686296</v>
      </c>
      <c r="I7" s="21">
        <f>$B$7+$C$7+$D$7+G7</f>
        <v>9960.5681277686272</v>
      </c>
      <c r="J7" s="21">
        <f>$B$7+$D$7+F7</f>
        <v>8009.4541277686294</v>
      </c>
      <c r="K7" s="22">
        <f>$B$7+$D$7+G7</f>
        <v>8522.9781277686288</v>
      </c>
      <c r="L7" s="33">
        <v>2316.70872321456</v>
      </c>
      <c r="M7" s="21">
        <v>4968.0150640000011</v>
      </c>
      <c r="N7" s="21">
        <v>5468.2346193600006</v>
      </c>
      <c r="O7" s="21">
        <f>$L$7+M7</f>
        <v>7284.7237872145615</v>
      </c>
      <c r="P7" s="22">
        <f>$L$7+N7</f>
        <v>7784.943342574561</v>
      </c>
      <c r="Q7" s="21">
        <f>O7-H7</f>
        <v>-2162.320340554068</v>
      </c>
      <c r="R7" s="21">
        <f>P7-I7</f>
        <v>-2175.6247851940661</v>
      </c>
      <c r="S7" s="21">
        <f>O7-J7</f>
        <v>-724.73034055406788</v>
      </c>
      <c r="T7" s="22">
        <f>P7-K7</f>
        <v>-738.03478519406781</v>
      </c>
    </row>
    <row r="8" spans="1:20" s="5" customFormat="1" x14ac:dyDescent="0.25">
      <c r="A8" s="37"/>
      <c r="B8" s="41"/>
      <c r="C8" s="30"/>
      <c r="D8" s="30"/>
      <c r="E8" s="14" t="s">
        <v>28</v>
      </c>
      <c r="F8" s="23">
        <v>2848.3989090909095</v>
      </c>
      <c r="G8" s="23">
        <v>3105.1609090909092</v>
      </c>
      <c r="H8" s="23">
        <f t="shared" ref="H8:H11" si="0">$B$7+$C$7+$D$7+F8</f>
        <v>6598.6452186777187</v>
      </c>
      <c r="I8" s="23">
        <f t="shared" ref="I8:I11" si="1">$B$7+$C$7+$D$7+G8</f>
        <v>6855.4072186777194</v>
      </c>
      <c r="J8" s="23">
        <f t="shared" ref="J8:J11" si="2">$B$7+$D$7+F8</f>
        <v>5161.0552186777195</v>
      </c>
      <c r="K8" s="24">
        <f t="shared" ref="K8:K11" si="3">$B$7+$D$7+G8</f>
        <v>5417.8172186777192</v>
      </c>
      <c r="L8" s="34"/>
      <c r="M8" s="23">
        <v>4777.1059730909101</v>
      </c>
      <c r="N8" s="23">
        <v>5277.3255284509096</v>
      </c>
      <c r="O8" s="23">
        <f t="shared" ref="O8:O11" si="4">$L$7+M8</f>
        <v>7093.8146963054696</v>
      </c>
      <c r="P8" s="24">
        <f t="shared" ref="P8:P11" si="5">$L$7+N8</f>
        <v>7594.0342516654691</v>
      </c>
      <c r="Q8" s="23">
        <f t="shared" ref="Q8:Q31" si="6">O8-H8</f>
        <v>495.16947762775089</v>
      </c>
      <c r="R8" s="23">
        <f t="shared" ref="R8:R31" si="7">P8-I8</f>
        <v>738.62703298774977</v>
      </c>
      <c r="S8" s="23">
        <f t="shared" ref="S8:S31" si="8">O8-J8</f>
        <v>1932.7594776277501</v>
      </c>
      <c r="T8" s="24">
        <f t="shared" ref="T8:T31" si="9">P8-K8</f>
        <v>2176.2170329877499</v>
      </c>
    </row>
    <row r="9" spans="1:20" s="5" customFormat="1" x14ac:dyDescent="0.25">
      <c r="A9" s="37"/>
      <c r="B9" s="41"/>
      <c r="C9" s="30"/>
      <c r="D9" s="30"/>
      <c r="E9" s="14" t="s">
        <v>0</v>
      </c>
      <c r="F9" s="23">
        <v>1898.9326060606063</v>
      </c>
      <c r="G9" s="23">
        <v>2070.1072727272726</v>
      </c>
      <c r="H9" s="23">
        <f t="shared" si="0"/>
        <v>5649.178915647416</v>
      </c>
      <c r="I9" s="23">
        <f t="shared" si="1"/>
        <v>5820.3535823140828</v>
      </c>
      <c r="J9" s="23">
        <f t="shared" si="2"/>
        <v>4211.5889156474168</v>
      </c>
      <c r="K9" s="24">
        <f t="shared" si="3"/>
        <v>4382.7635823140827</v>
      </c>
      <c r="L9" s="34"/>
      <c r="M9" s="23">
        <v>4713.4696094545461</v>
      </c>
      <c r="N9" s="23">
        <v>5213.6891648145456</v>
      </c>
      <c r="O9" s="23">
        <f t="shared" si="4"/>
        <v>7030.1783326691057</v>
      </c>
      <c r="P9" s="24">
        <f>$L$7+N9</f>
        <v>7530.3978880291052</v>
      </c>
      <c r="Q9" s="23">
        <f t="shared" si="6"/>
        <v>1380.9994170216896</v>
      </c>
      <c r="R9" s="23">
        <f t="shared" si="7"/>
        <v>1710.0443057150223</v>
      </c>
      <c r="S9" s="23">
        <f t="shared" si="8"/>
        <v>2818.5894170216889</v>
      </c>
      <c r="T9" s="24">
        <f t="shared" si="9"/>
        <v>3147.6343057150225</v>
      </c>
    </row>
    <row r="10" spans="1:20" s="5" customFormat="1" x14ac:dyDescent="0.25">
      <c r="A10" s="37"/>
      <c r="B10" s="41"/>
      <c r="C10" s="30"/>
      <c r="D10" s="30"/>
      <c r="E10" s="14" t="s">
        <v>1</v>
      </c>
      <c r="F10" s="23">
        <v>1627.6565194805196</v>
      </c>
      <c r="G10" s="23">
        <v>1774.3776623376623</v>
      </c>
      <c r="H10" s="23">
        <f t="shared" si="0"/>
        <v>5377.9028290673295</v>
      </c>
      <c r="I10" s="23">
        <f t="shared" si="1"/>
        <v>5524.6239719244722</v>
      </c>
      <c r="J10" s="23">
        <f>$B$7+$D$7+F10</f>
        <v>3940.3128290673294</v>
      </c>
      <c r="K10" s="24">
        <f t="shared" si="3"/>
        <v>4087.0339719244721</v>
      </c>
      <c r="L10" s="34"/>
      <c r="M10" s="23">
        <v>4695.2877912727281</v>
      </c>
      <c r="N10" s="23">
        <v>5195.5073466327276</v>
      </c>
      <c r="O10" s="23">
        <f t="shared" si="4"/>
        <v>7011.9965144872876</v>
      </c>
      <c r="P10" s="24">
        <f t="shared" si="5"/>
        <v>7512.2160698472871</v>
      </c>
      <c r="Q10" s="23">
        <f t="shared" si="6"/>
        <v>1634.0936854199581</v>
      </c>
      <c r="R10" s="23">
        <f t="shared" si="7"/>
        <v>1987.5920979228149</v>
      </c>
      <c r="S10" s="23">
        <f t="shared" si="8"/>
        <v>3071.6836854199582</v>
      </c>
      <c r="T10" s="24">
        <f t="shared" si="9"/>
        <v>3425.182097922815</v>
      </c>
    </row>
    <row r="11" spans="1:20" s="5" customFormat="1" x14ac:dyDescent="0.25">
      <c r="A11" s="38"/>
      <c r="B11" s="43"/>
      <c r="C11" s="32"/>
      <c r="D11" s="32"/>
      <c r="E11" s="15" t="s">
        <v>2</v>
      </c>
      <c r="F11" s="25">
        <v>1424.1994545454547</v>
      </c>
      <c r="G11" s="25">
        <v>1552.5804545454546</v>
      </c>
      <c r="H11" s="25">
        <f t="shared" si="0"/>
        <v>5174.4457641322642</v>
      </c>
      <c r="I11" s="25">
        <f t="shared" si="1"/>
        <v>5302.8267641322645</v>
      </c>
      <c r="J11" s="25">
        <f t="shared" si="2"/>
        <v>3736.855764132265</v>
      </c>
      <c r="K11" s="26">
        <f t="shared" si="3"/>
        <v>3865.2367641322644</v>
      </c>
      <c r="L11" s="35"/>
      <c r="M11" s="25">
        <v>4681.6514276363641</v>
      </c>
      <c r="N11" s="25">
        <v>5181.8709829963636</v>
      </c>
      <c r="O11" s="25">
        <f t="shared" si="4"/>
        <v>6998.3601508509237</v>
      </c>
      <c r="P11" s="26">
        <f t="shared" si="5"/>
        <v>7498.5797062109232</v>
      </c>
      <c r="Q11" s="25">
        <f t="shared" si="6"/>
        <v>1823.9143867186594</v>
      </c>
      <c r="R11" s="25">
        <f t="shared" si="7"/>
        <v>2195.7529420786586</v>
      </c>
      <c r="S11" s="25">
        <f t="shared" si="8"/>
        <v>3261.5043867186587</v>
      </c>
      <c r="T11" s="26">
        <f t="shared" si="9"/>
        <v>3633.3429420786588</v>
      </c>
    </row>
    <row r="12" spans="1:20" s="5" customFormat="1" x14ac:dyDescent="0.25">
      <c r="A12" s="36" t="s">
        <v>16</v>
      </c>
      <c r="B12" s="40">
        <v>257.73</v>
      </c>
      <c r="C12" s="29">
        <v>718.79</v>
      </c>
      <c r="D12" s="29">
        <v>1797.18630958681</v>
      </c>
      <c r="E12" s="13" t="s">
        <v>27</v>
      </c>
      <c r="F12" s="21">
        <v>5696.7978181818189</v>
      </c>
      <c r="G12" s="21">
        <v>6210.3218181818183</v>
      </c>
      <c r="H12" s="21">
        <f>$B$12+$C$12+$D$12+F12</f>
        <v>8470.5041277686287</v>
      </c>
      <c r="I12" s="21">
        <f>$B$12+$C$12+$D$12+G12</f>
        <v>8984.0281277686281</v>
      </c>
      <c r="J12" s="21">
        <f>$B$12+$D$12+F12</f>
        <v>7751.7141277686287</v>
      </c>
      <c r="K12" s="22">
        <f>$B$12+$D$12+G12</f>
        <v>8265.2381277686291</v>
      </c>
      <c r="L12" s="33">
        <v>2316.70872321456</v>
      </c>
      <c r="M12" s="21">
        <v>4968.0150640000011</v>
      </c>
      <c r="N12" s="21">
        <v>5468.2346193600006</v>
      </c>
      <c r="O12" s="21">
        <f>$L$12+M12</f>
        <v>7284.7237872145615</v>
      </c>
      <c r="P12" s="22">
        <f>$L$12+N12</f>
        <v>7784.943342574561</v>
      </c>
      <c r="Q12" s="21">
        <f t="shared" si="6"/>
        <v>-1185.7803405540672</v>
      </c>
      <c r="R12" s="21">
        <f t="shared" si="7"/>
        <v>-1199.0847851940671</v>
      </c>
      <c r="S12" s="21">
        <f t="shared" si="8"/>
        <v>-466.99034055406719</v>
      </c>
      <c r="T12" s="22">
        <f t="shared" si="9"/>
        <v>-480.29478519406803</v>
      </c>
    </row>
    <row r="13" spans="1:20" s="5" customFormat="1" x14ac:dyDescent="0.25">
      <c r="A13" s="37"/>
      <c r="B13" s="41"/>
      <c r="C13" s="30"/>
      <c r="D13" s="30"/>
      <c r="E13" s="14" t="s">
        <v>28</v>
      </c>
      <c r="F13" s="23">
        <v>2848.3989090909095</v>
      </c>
      <c r="G13" s="23">
        <v>3105.1609090909092</v>
      </c>
      <c r="H13" s="23">
        <f t="shared" ref="H13:H16" si="10">$B$12+$C$12+$D$12+F13</f>
        <v>5622.1052186777197</v>
      </c>
      <c r="I13" s="23">
        <f t="shared" ref="I13:I16" si="11">$B$12+$C$12+$D$12+G13</f>
        <v>5878.8672186777185</v>
      </c>
      <c r="J13" s="23">
        <f t="shared" ref="J13:J15" si="12">$B$12+$D$12+F13</f>
        <v>4903.3152186777188</v>
      </c>
      <c r="K13" s="24">
        <f t="shared" ref="K13:K15" si="13">$B$12+$D$12+G13</f>
        <v>5160.0772186777194</v>
      </c>
      <c r="L13" s="34"/>
      <c r="M13" s="23">
        <v>4777.1059730909101</v>
      </c>
      <c r="N13" s="23">
        <v>5277.3255284509096</v>
      </c>
      <c r="O13" s="23">
        <f t="shared" ref="O13:O16" si="14">$L$12+M13</f>
        <v>7093.8146963054696</v>
      </c>
      <c r="P13" s="24">
        <f t="shared" ref="P13:P16" si="15">$L$12+N13</f>
        <v>7594.0342516654691</v>
      </c>
      <c r="Q13" s="23">
        <f t="shared" si="6"/>
        <v>1471.7094776277499</v>
      </c>
      <c r="R13" s="23">
        <f t="shared" si="7"/>
        <v>1715.1670329877506</v>
      </c>
      <c r="S13" s="23">
        <f t="shared" si="8"/>
        <v>2190.4994776277508</v>
      </c>
      <c r="T13" s="24">
        <f t="shared" si="9"/>
        <v>2433.9570329877497</v>
      </c>
    </row>
    <row r="14" spans="1:20" s="5" customFormat="1" x14ac:dyDescent="0.25">
      <c r="A14" s="37"/>
      <c r="B14" s="41"/>
      <c r="C14" s="30"/>
      <c r="D14" s="30"/>
      <c r="E14" s="14" t="s">
        <v>0</v>
      </c>
      <c r="F14" s="23">
        <v>1898.9326060606063</v>
      </c>
      <c r="G14" s="23">
        <v>2070.1072727272726</v>
      </c>
      <c r="H14" s="23">
        <f t="shared" si="10"/>
        <v>4672.6389156474161</v>
      </c>
      <c r="I14" s="23">
        <f t="shared" si="11"/>
        <v>4843.8135823140819</v>
      </c>
      <c r="J14" s="23">
        <f t="shared" si="12"/>
        <v>3953.8489156474161</v>
      </c>
      <c r="K14" s="24">
        <f t="shared" si="13"/>
        <v>4125.0235823140829</v>
      </c>
      <c r="L14" s="34"/>
      <c r="M14" s="23">
        <v>4713.4696094545461</v>
      </c>
      <c r="N14" s="23">
        <v>5213.6891648145456</v>
      </c>
      <c r="O14" s="23">
        <f t="shared" si="14"/>
        <v>7030.1783326691057</v>
      </c>
      <c r="P14" s="24">
        <f>$L$12+N14</f>
        <v>7530.3978880291052</v>
      </c>
      <c r="Q14" s="23">
        <f t="shared" si="6"/>
        <v>2357.5394170216896</v>
      </c>
      <c r="R14" s="23">
        <f t="shared" si="7"/>
        <v>2686.5843057150232</v>
      </c>
      <c r="S14" s="23">
        <f t="shared" si="8"/>
        <v>3076.3294170216896</v>
      </c>
      <c r="T14" s="24">
        <f t="shared" si="9"/>
        <v>3405.3743057150223</v>
      </c>
    </row>
    <row r="15" spans="1:20" s="5" customFormat="1" x14ac:dyDescent="0.25">
      <c r="A15" s="37"/>
      <c r="B15" s="41"/>
      <c r="C15" s="30"/>
      <c r="D15" s="30"/>
      <c r="E15" s="14" t="s">
        <v>1</v>
      </c>
      <c r="F15" s="23">
        <v>1627.6565194805196</v>
      </c>
      <c r="G15" s="23">
        <v>1774.3776623376623</v>
      </c>
      <c r="H15" s="23">
        <f t="shared" si="10"/>
        <v>4401.3628290673296</v>
      </c>
      <c r="I15" s="23">
        <f t="shared" si="11"/>
        <v>4548.0839719244723</v>
      </c>
      <c r="J15" s="23">
        <f t="shared" si="12"/>
        <v>3682.5728290673296</v>
      </c>
      <c r="K15" s="24">
        <f t="shared" si="13"/>
        <v>3829.2939719244723</v>
      </c>
      <c r="L15" s="34"/>
      <c r="M15" s="23">
        <v>4695.2877912727281</v>
      </c>
      <c r="N15" s="23">
        <v>5195.5073466327276</v>
      </c>
      <c r="O15" s="23">
        <f t="shared" si="14"/>
        <v>7011.9965144872876</v>
      </c>
      <c r="P15" s="24">
        <f t="shared" si="15"/>
        <v>7512.2160698472871</v>
      </c>
      <c r="Q15" s="23">
        <f t="shared" si="6"/>
        <v>2610.6336854199581</v>
      </c>
      <c r="R15" s="23">
        <f t="shared" si="7"/>
        <v>2964.1320979228149</v>
      </c>
      <c r="S15" s="23">
        <f t="shared" si="8"/>
        <v>3329.423685419958</v>
      </c>
      <c r="T15" s="24">
        <f t="shared" si="9"/>
        <v>3682.9220979228148</v>
      </c>
    </row>
    <row r="16" spans="1:20" s="5" customFormat="1" x14ac:dyDescent="0.25">
      <c r="A16" s="38"/>
      <c r="B16" s="43"/>
      <c r="C16" s="32"/>
      <c r="D16" s="32"/>
      <c r="E16" s="15" t="s">
        <v>2</v>
      </c>
      <c r="F16" s="25">
        <v>1424.1994545454547</v>
      </c>
      <c r="G16" s="25">
        <v>1552.5804545454546</v>
      </c>
      <c r="H16" s="25">
        <f t="shared" si="10"/>
        <v>4197.9057641322643</v>
      </c>
      <c r="I16" s="25">
        <f t="shared" si="11"/>
        <v>4326.2867641322646</v>
      </c>
      <c r="J16" s="25">
        <f>$B$12+$D$12+F16</f>
        <v>3479.1157641322643</v>
      </c>
      <c r="K16" s="26">
        <f>$B$12+$D$12+G16</f>
        <v>3607.4967641322646</v>
      </c>
      <c r="L16" s="35"/>
      <c r="M16" s="25">
        <v>4681.6514276363641</v>
      </c>
      <c r="N16" s="25">
        <v>5181.8709829963636</v>
      </c>
      <c r="O16" s="25">
        <f t="shared" si="14"/>
        <v>6998.3601508509237</v>
      </c>
      <c r="P16" s="26">
        <f t="shared" si="15"/>
        <v>7498.5797062109232</v>
      </c>
      <c r="Q16" s="25">
        <f t="shared" si="6"/>
        <v>2800.4543867186594</v>
      </c>
      <c r="R16" s="25">
        <f t="shared" si="7"/>
        <v>3172.2929420786586</v>
      </c>
      <c r="S16" s="25">
        <f t="shared" si="8"/>
        <v>3519.2443867186594</v>
      </c>
      <c r="T16" s="26">
        <f t="shared" si="9"/>
        <v>3891.0829420786586</v>
      </c>
    </row>
    <row r="17" spans="1:20" s="5" customFormat="1" x14ac:dyDescent="0.25">
      <c r="A17" s="36" t="s">
        <v>17</v>
      </c>
      <c r="B17" s="40">
        <v>171.82</v>
      </c>
      <c r="C17" s="29">
        <v>479.2</v>
      </c>
      <c r="D17" s="29">
        <v>1797.18630958681</v>
      </c>
      <c r="E17" s="13" t="s">
        <v>27</v>
      </c>
      <c r="F17" s="21">
        <v>5696.7978181818189</v>
      </c>
      <c r="G17" s="21">
        <v>6210.3218181818183</v>
      </c>
      <c r="H17" s="21">
        <f>$B$17+$C$17+$D$17+F17</f>
        <v>8145.0041277686287</v>
      </c>
      <c r="I17" s="21">
        <f>$B$17+$C$17+$D$17+G17</f>
        <v>8658.5281277686281</v>
      </c>
      <c r="J17" s="21">
        <f>$B$17+$D$17+F17</f>
        <v>7665.8041277686289</v>
      </c>
      <c r="K17" s="22">
        <f>$B$17+$D$17+G17</f>
        <v>8179.3281277686283</v>
      </c>
      <c r="L17" s="33">
        <v>2316.70872321456</v>
      </c>
      <c r="M17" s="21">
        <v>4968.0150640000011</v>
      </c>
      <c r="N17" s="21">
        <v>5468.2346193600006</v>
      </c>
      <c r="O17" s="21">
        <f>$L$17+M17</f>
        <v>7284.7237872145615</v>
      </c>
      <c r="P17" s="22">
        <f>$L$17+N17</f>
        <v>7784.943342574561</v>
      </c>
      <c r="Q17" s="21">
        <f t="shared" si="6"/>
        <v>-860.28034055406715</v>
      </c>
      <c r="R17" s="21">
        <f t="shared" si="7"/>
        <v>-873.58478519406708</v>
      </c>
      <c r="S17" s="21">
        <f t="shared" si="8"/>
        <v>-381.08034055406733</v>
      </c>
      <c r="T17" s="22">
        <f t="shared" si="9"/>
        <v>-394.38478519406726</v>
      </c>
    </row>
    <row r="18" spans="1:20" s="5" customFormat="1" x14ac:dyDescent="0.25">
      <c r="A18" s="37"/>
      <c r="B18" s="41"/>
      <c r="C18" s="30"/>
      <c r="D18" s="30"/>
      <c r="E18" s="14" t="s">
        <v>28</v>
      </c>
      <c r="F18" s="23">
        <v>2848.3989090909095</v>
      </c>
      <c r="G18" s="23">
        <v>3105.1609090909092</v>
      </c>
      <c r="H18" s="23">
        <f t="shared" ref="H18:H21" si="16">$B$17+$C$17+$D$17+F18</f>
        <v>5296.6052186777197</v>
      </c>
      <c r="I18" s="23">
        <f t="shared" ref="I18:I21" si="17">$B$17+$C$17+$D$17+G18</f>
        <v>5553.3672186777185</v>
      </c>
      <c r="J18" s="23">
        <f t="shared" ref="J18:J21" si="18">$B$17+$D$17+F18</f>
        <v>4817.4052186777189</v>
      </c>
      <c r="K18" s="24">
        <f t="shared" ref="K18:K21" si="19">$B$17+$D$17+G18</f>
        <v>5074.1672186777196</v>
      </c>
      <c r="L18" s="34"/>
      <c r="M18" s="23">
        <v>4777.1059730909101</v>
      </c>
      <c r="N18" s="23">
        <v>5277.3255284509096</v>
      </c>
      <c r="O18" s="23">
        <f t="shared" ref="O18:O21" si="20">$L$17+M18</f>
        <v>7093.8146963054696</v>
      </c>
      <c r="P18" s="24">
        <f t="shared" ref="P18:P21" si="21">$L$17+N18</f>
        <v>7594.0342516654691</v>
      </c>
      <c r="Q18" s="23">
        <f t="shared" si="6"/>
        <v>1797.2094776277499</v>
      </c>
      <c r="R18" s="23">
        <f t="shared" si="7"/>
        <v>2040.6670329877506</v>
      </c>
      <c r="S18" s="23">
        <f t="shared" si="8"/>
        <v>2276.4094776277507</v>
      </c>
      <c r="T18" s="24">
        <f t="shared" si="9"/>
        <v>2519.8670329877496</v>
      </c>
    </row>
    <row r="19" spans="1:20" s="5" customFormat="1" x14ac:dyDescent="0.25">
      <c r="A19" s="37"/>
      <c r="B19" s="41"/>
      <c r="C19" s="30"/>
      <c r="D19" s="30"/>
      <c r="E19" s="14" t="s">
        <v>0</v>
      </c>
      <c r="F19" s="23">
        <v>1898.9326060606063</v>
      </c>
      <c r="G19" s="23">
        <v>2070.1072727272726</v>
      </c>
      <c r="H19" s="23">
        <f t="shared" si="16"/>
        <v>4347.1389156474161</v>
      </c>
      <c r="I19" s="23">
        <f t="shared" si="17"/>
        <v>4518.3135823140819</v>
      </c>
      <c r="J19" s="23">
        <f t="shared" si="18"/>
        <v>3867.9389156474163</v>
      </c>
      <c r="K19" s="24">
        <f t="shared" si="19"/>
        <v>4039.1135823140826</v>
      </c>
      <c r="L19" s="34"/>
      <c r="M19" s="23">
        <v>4713.4696094545461</v>
      </c>
      <c r="N19" s="23">
        <v>5213.6891648145456</v>
      </c>
      <c r="O19" s="23">
        <f t="shared" si="20"/>
        <v>7030.1783326691057</v>
      </c>
      <c r="P19" s="24">
        <f t="shared" si="21"/>
        <v>7530.3978880291052</v>
      </c>
      <c r="Q19" s="23">
        <f t="shared" si="6"/>
        <v>2683.0394170216896</v>
      </c>
      <c r="R19" s="23">
        <f t="shared" si="7"/>
        <v>3012.0843057150232</v>
      </c>
      <c r="S19" s="23">
        <f t="shared" si="8"/>
        <v>3162.2394170216894</v>
      </c>
      <c r="T19" s="24">
        <f t="shared" si="9"/>
        <v>3491.2843057150226</v>
      </c>
    </row>
    <row r="20" spans="1:20" s="5" customFormat="1" x14ac:dyDescent="0.25">
      <c r="A20" s="37"/>
      <c r="B20" s="41"/>
      <c r="C20" s="30"/>
      <c r="D20" s="30"/>
      <c r="E20" s="14" t="s">
        <v>1</v>
      </c>
      <c r="F20" s="23">
        <v>1627.6565194805196</v>
      </c>
      <c r="G20" s="23">
        <v>1774.3776623376623</v>
      </c>
      <c r="H20" s="23">
        <f t="shared" si="16"/>
        <v>4075.8628290673296</v>
      </c>
      <c r="I20" s="23">
        <f t="shared" si="17"/>
        <v>4222.5839719244723</v>
      </c>
      <c r="J20" s="23">
        <f t="shared" si="18"/>
        <v>3596.6628290673298</v>
      </c>
      <c r="K20" s="24">
        <f t="shared" si="19"/>
        <v>3743.3839719244725</v>
      </c>
      <c r="L20" s="34"/>
      <c r="M20" s="23">
        <v>4695.2877912727281</v>
      </c>
      <c r="N20" s="23">
        <v>5195.5073466327276</v>
      </c>
      <c r="O20" s="23">
        <f t="shared" si="20"/>
        <v>7011.9965144872876</v>
      </c>
      <c r="P20" s="24">
        <f>$L$17+N20</f>
        <v>7512.2160698472871</v>
      </c>
      <c r="Q20" s="23">
        <f t="shared" si="6"/>
        <v>2936.1336854199581</v>
      </c>
      <c r="R20" s="23">
        <f t="shared" si="7"/>
        <v>3289.6320979228149</v>
      </c>
      <c r="S20" s="23">
        <f t="shared" si="8"/>
        <v>3415.3336854199579</v>
      </c>
      <c r="T20" s="24">
        <f t="shared" si="9"/>
        <v>3768.8320979228147</v>
      </c>
    </row>
    <row r="21" spans="1:20" s="5" customFormat="1" x14ac:dyDescent="0.25">
      <c r="A21" s="38"/>
      <c r="B21" s="43"/>
      <c r="C21" s="32"/>
      <c r="D21" s="32"/>
      <c r="E21" s="15" t="s">
        <v>2</v>
      </c>
      <c r="F21" s="25">
        <v>1424.1994545454547</v>
      </c>
      <c r="G21" s="25">
        <v>1552.5804545454546</v>
      </c>
      <c r="H21" s="25">
        <f t="shared" si="16"/>
        <v>3872.4057641322643</v>
      </c>
      <c r="I21" s="25">
        <f t="shared" si="17"/>
        <v>4000.7867641322646</v>
      </c>
      <c r="J21" s="25">
        <f t="shared" si="18"/>
        <v>3393.2057641322644</v>
      </c>
      <c r="K21" s="26">
        <f t="shared" si="19"/>
        <v>3521.5867641322648</v>
      </c>
      <c r="L21" s="35"/>
      <c r="M21" s="25">
        <v>4681.6514276363641</v>
      </c>
      <c r="N21" s="25">
        <v>5181.8709829963636</v>
      </c>
      <c r="O21" s="25">
        <f t="shared" si="20"/>
        <v>6998.3601508509237</v>
      </c>
      <c r="P21" s="26">
        <f t="shared" si="21"/>
        <v>7498.5797062109232</v>
      </c>
      <c r="Q21" s="25">
        <f t="shared" si="6"/>
        <v>3125.9543867186594</v>
      </c>
      <c r="R21" s="25">
        <f t="shared" si="7"/>
        <v>3497.7929420786586</v>
      </c>
      <c r="S21" s="25">
        <f t="shared" si="8"/>
        <v>3605.1543867186592</v>
      </c>
      <c r="T21" s="26">
        <f t="shared" si="9"/>
        <v>3976.9929420786584</v>
      </c>
    </row>
    <row r="22" spans="1:20" s="5" customFormat="1" x14ac:dyDescent="0.25">
      <c r="A22" s="36" t="s">
        <v>18</v>
      </c>
      <c r="B22" s="40">
        <v>128.86000000000001</v>
      </c>
      <c r="C22" s="29">
        <v>359.4</v>
      </c>
      <c r="D22" s="29">
        <v>1797.18630958681</v>
      </c>
      <c r="E22" s="13" t="s">
        <v>27</v>
      </c>
      <c r="F22" s="21">
        <v>5696.7978181818189</v>
      </c>
      <c r="G22" s="21">
        <v>6210.3218181818183</v>
      </c>
      <c r="H22" s="21">
        <f>$B$22+$C$22+$D$22+F22</f>
        <v>7982.2441277686285</v>
      </c>
      <c r="I22" s="21">
        <f>$B$22+$C$22+$D$22+G22</f>
        <v>8495.7681277686279</v>
      </c>
      <c r="J22" s="21">
        <f>$B$22+$D$22+F22</f>
        <v>7622.8441277686288</v>
      </c>
      <c r="K22" s="22">
        <f>$B$22+$D$22+G22</f>
        <v>8136.3681277686283</v>
      </c>
      <c r="L22" s="33">
        <v>2316.70872321456</v>
      </c>
      <c r="M22" s="21">
        <v>4968.0150640000011</v>
      </c>
      <c r="N22" s="21">
        <v>5468.2346193600006</v>
      </c>
      <c r="O22" s="21">
        <f>$L$22+M22</f>
        <v>7284.7237872145615</v>
      </c>
      <c r="P22" s="22">
        <f>$L$22+N22</f>
        <v>7784.943342574561</v>
      </c>
      <c r="Q22" s="21">
        <f t="shared" si="6"/>
        <v>-697.52034055406693</v>
      </c>
      <c r="R22" s="21">
        <f t="shared" si="7"/>
        <v>-710.82478519406686</v>
      </c>
      <c r="S22" s="21">
        <f t="shared" si="8"/>
        <v>-338.1203405540673</v>
      </c>
      <c r="T22" s="22">
        <f t="shared" si="9"/>
        <v>-351.42478519406723</v>
      </c>
    </row>
    <row r="23" spans="1:20" s="5" customFormat="1" x14ac:dyDescent="0.25">
      <c r="A23" s="37"/>
      <c r="B23" s="41"/>
      <c r="C23" s="30"/>
      <c r="D23" s="30"/>
      <c r="E23" s="14" t="s">
        <v>28</v>
      </c>
      <c r="F23" s="23">
        <v>2848.3989090909095</v>
      </c>
      <c r="G23" s="23">
        <v>3105.1609090909092</v>
      </c>
      <c r="H23" s="23">
        <f t="shared" ref="H23:H26" si="22">$B$22+$C$22+$D$22+F23</f>
        <v>5133.8452186777195</v>
      </c>
      <c r="I23" s="23">
        <f t="shared" ref="I23:I26" si="23">$B$22+$C$22+$D$22+G23</f>
        <v>5390.6072186777192</v>
      </c>
      <c r="J23" s="23">
        <f t="shared" ref="J23:J26" si="24">$B$22+$D$22+F23</f>
        <v>4774.4452186777198</v>
      </c>
      <c r="K23" s="24">
        <f t="shared" ref="K23:K26" si="25">$B$22+$D$22+G23</f>
        <v>5031.2072186777186</v>
      </c>
      <c r="L23" s="34"/>
      <c r="M23" s="23">
        <v>4777.1059730909101</v>
      </c>
      <c r="N23" s="23">
        <v>5277.3255284509096</v>
      </c>
      <c r="O23" s="23">
        <f t="shared" ref="O23:O26" si="26">$L$22+M23</f>
        <v>7093.8146963054696</v>
      </c>
      <c r="P23" s="24">
        <f t="shared" ref="P23:P26" si="27">$L$22+N23</f>
        <v>7594.0342516654691</v>
      </c>
      <c r="Q23" s="23">
        <f t="shared" si="6"/>
        <v>1959.9694776277502</v>
      </c>
      <c r="R23" s="23">
        <f t="shared" si="7"/>
        <v>2203.42703298775</v>
      </c>
      <c r="S23" s="23">
        <f t="shared" si="8"/>
        <v>2319.3694776277498</v>
      </c>
      <c r="T23" s="24">
        <f t="shared" si="9"/>
        <v>2562.8270329877505</v>
      </c>
    </row>
    <row r="24" spans="1:20" s="5" customFormat="1" x14ac:dyDescent="0.25">
      <c r="A24" s="37"/>
      <c r="B24" s="41"/>
      <c r="C24" s="30"/>
      <c r="D24" s="30"/>
      <c r="E24" s="14" t="s">
        <v>0</v>
      </c>
      <c r="F24" s="23">
        <v>1898.9326060606063</v>
      </c>
      <c r="G24" s="23">
        <v>2070.1072727272726</v>
      </c>
      <c r="H24" s="23">
        <f t="shared" si="22"/>
        <v>4184.3789156474159</v>
      </c>
      <c r="I24" s="23">
        <f t="shared" si="23"/>
        <v>4355.5535823140826</v>
      </c>
      <c r="J24" s="23">
        <f t="shared" si="24"/>
        <v>3824.9789156474162</v>
      </c>
      <c r="K24" s="24">
        <f t="shared" si="25"/>
        <v>3996.1535823140825</v>
      </c>
      <c r="L24" s="34"/>
      <c r="M24" s="23">
        <v>4713.4696094545461</v>
      </c>
      <c r="N24" s="23">
        <v>5213.6891648145456</v>
      </c>
      <c r="O24" s="23">
        <f t="shared" si="26"/>
        <v>7030.1783326691057</v>
      </c>
      <c r="P24" s="24">
        <f t="shared" si="27"/>
        <v>7530.3978880291052</v>
      </c>
      <c r="Q24" s="23">
        <f t="shared" si="6"/>
        <v>2845.7994170216898</v>
      </c>
      <c r="R24" s="23">
        <f t="shared" si="7"/>
        <v>3174.8443057150225</v>
      </c>
      <c r="S24" s="23">
        <f t="shared" si="8"/>
        <v>3205.1994170216894</v>
      </c>
      <c r="T24" s="24">
        <f t="shared" si="9"/>
        <v>3534.2443057150226</v>
      </c>
    </row>
    <row r="25" spans="1:20" s="5" customFormat="1" x14ac:dyDescent="0.25">
      <c r="A25" s="37"/>
      <c r="B25" s="41"/>
      <c r="C25" s="30"/>
      <c r="D25" s="30"/>
      <c r="E25" s="14" t="s">
        <v>1</v>
      </c>
      <c r="F25" s="23">
        <v>1627.6565194805196</v>
      </c>
      <c r="G25" s="23">
        <v>1774.3776623376623</v>
      </c>
      <c r="H25" s="23">
        <f t="shared" si="22"/>
        <v>3913.1028290673294</v>
      </c>
      <c r="I25" s="23">
        <f t="shared" si="23"/>
        <v>4059.8239719244721</v>
      </c>
      <c r="J25" s="23">
        <f t="shared" si="24"/>
        <v>3553.7028290673297</v>
      </c>
      <c r="K25" s="24">
        <f t="shared" si="25"/>
        <v>3700.4239719244724</v>
      </c>
      <c r="L25" s="34"/>
      <c r="M25" s="23">
        <v>4695.2877912727281</v>
      </c>
      <c r="N25" s="23">
        <v>5195.5073466327276</v>
      </c>
      <c r="O25" s="23">
        <f>$L$22+M25</f>
        <v>7011.9965144872876</v>
      </c>
      <c r="P25" s="24">
        <f t="shared" si="27"/>
        <v>7512.2160698472871</v>
      </c>
      <c r="Q25" s="23">
        <f t="shared" si="6"/>
        <v>3098.8936854199583</v>
      </c>
      <c r="R25" s="23">
        <f t="shared" si="7"/>
        <v>3452.3920979228151</v>
      </c>
      <c r="S25" s="23">
        <f t="shared" si="8"/>
        <v>3458.2936854199579</v>
      </c>
      <c r="T25" s="24">
        <f t="shared" si="9"/>
        <v>3811.7920979228147</v>
      </c>
    </row>
    <row r="26" spans="1:20" s="5" customFormat="1" x14ac:dyDescent="0.25">
      <c r="A26" s="38"/>
      <c r="B26" s="43"/>
      <c r="C26" s="32"/>
      <c r="D26" s="32"/>
      <c r="E26" s="15" t="s">
        <v>2</v>
      </c>
      <c r="F26" s="25">
        <v>1424.1994545454547</v>
      </c>
      <c r="G26" s="25">
        <v>1552.5804545454546</v>
      </c>
      <c r="H26" s="25">
        <f t="shared" si="22"/>
        <v>3709.645764132265</v>
      </c>
      <c r="I26" s="25">
        <f t="shared" si="23"/>
        <v>3838.0267641322644</v>
      </c>
      <c r="J26" s="25">
        <f t="shared" si="24"/>
        <v>3350.2457641322644</v>
      </c>
      <c r="K26" s="26">
        <f t="shared" si="25"/>
        <v>3478.6267641322647</v>
      </c>
      <c r="L26" s="35"/>
      <c r="M26" s="25">
        <v>4681.6514276363641</v>
      </c>
      <c r="N26" s="25">
        <v>5181.8709829963636</v>
      </c>
      <c r="O26" s="25">
        <f t="shared" si="26"/>
        <v>6998.3601508509237</v>
      </c>
      <c r="P26" s="26">
        <f t="shared" si="27"/>
        <v>7498.5797062109232</v>
      </c>
      <c r="Q26" s="25">
        <f t="shared" si="6"/>
        <v>3288.7143867186587</v>
      </c>
      <c r="R26" s="25">
        <f t="shared" si="7"/>
        <v>3660.5529420786588</v>
      </c>
      <c r="S26" s="25">
        <f t="shared" si="8"/>
        <v>3648.1143867186593</v>
      </c>
      <c r="T26" s="26">
        <f t="shared" si="9"/>
        <v>4019.9529420786585</v>
      </c>
    </row>
    <row r="27" spans="1:20" s="5" customFormat="1" x14ac:dyDescent="0.25">
      <c r="A27" s="36" t="s">
        <v>19</v>
      </c>
      <c r="B27" s="40">
        <v>103.09</v>
      </c>
      <c r="C27" s="29">
        <v>287.52</v>
      </c>
      <c r="D27" s="29">
        <v>1797.18630958681</v>
      </c>
      <c r="E27" s="13" t="s">
        <v>27</v>
      </c>
      <c r="F27" s="21">
        <v>5696.7978181818189</v>
      </c>
      <c r="G27" s="21">
        <v>6210.3218181818183</v>
      </c>
      <c r="H27" s="21">
        <f>$B$27+$C$27+$D$27+F27</f>
        <v>7884.5941277686288</v>
      </c>
      <c r="I27" s="21">
        <f>$B$27+$C$27+$D$27+G27</f>
        <v>8398.1181277686283</v>
      </c>
      <c r="J27" s="21">
        <f>$B$27+$D$27+F27</f>
        <v>7597.0741277686284</v>
      </c>
      <c r="K27" s="22">
        <f>$B$27+$D$27+G27</f>
        <v>8110.5981277686278</v>
      </c>
      <c r="L27" s="33">
        <v>2316.70872321456</v>
      </c>
      <c r="M27" s="21">
        <v>4968.0150640000011</v>
      </c>
      <c r="N27" s="21">
        <v>5468.2346193600006</v>
      </c>
      <c r="O27" s="21">
        <f>$L$27+M27</f>
        <v>7284.7237872145615</v>
      </c>
      <c r="P27" s="22">
        <f>$L$27+N27</f>
        <v>7784.943342574561</v>
      </c>
      <c r="Q27" s="21">
        <f t="shared" si="6"/>
        <v>-599.8703405540673</v>
      </c>
      <c r="R27" s="21">
        <f t="shared" si="7"/>
        <v>-613.17478519406723</v>
      </c>
      <c r="S27" s="21">
        <f t="shared" si="8"/>
        <v>-312.35034055406686</v>
      </c>
      <c r="T27" s="22">
        <f t="shared" si="9"/>
        <v>-325.65478519406679</v>
      </c>
    </row>
    <row r="28" spans="1:20" s="5" customFormat="1" x14ac:dyDescent="0.25">
      <c r="A28" s="37"/>
      <c r="B28" s="41"/>
      <c r="C28" s="30"/>
      <c r="D28" s="30"/>
      <c r="E28" s="14" t="s">
        <v>28</v>
      </c>
      <c r="F28" s="23">
        <v>2848.3989090909095</v>
      </c>
      <c r="G28" s="23">
        <v>3105.1609090909092</v>
      </c>
      <c r="H28" s="23">
        <f t="shared" ref="H28:H31" si="28">$B$27+$C$27+$D$27+F28</f>
        <v>5036.1952186777198</v>
      </c>
      <c r="I28" s="23">
        <f t="shared" ref="I28:I31" si="29">$B$27+$C$27+$D$27+G28</f>
        <v>5292.9572186777186</v>
      </c>
      <c r="J28" s="23">
        <f t="shared" ref="J28:J31" si="30">$B$27+$D$27+F28</f>
        <v>4748.6752186777194</v>
      </c>
      <c r="K28" s="24">
        <f t="shared" ref="K28:K31" si="31">$B$27+$D$27+G28</f>
        <v>5005.4372186777191</v>
      </c>
      <c r="L28" s="34"/>
      <c r="M28" s="23">
        <v>4777.1059730909101</v>
      </c>
      <c r="N28" s="23">
        <v>5277.3255284509096</v>
      </c>
      <c r="O28" s="23">
        <f t="shared" ref="O28:O31" si="32">$L$27+M28</f>
        <v>7093.8146963054696</v>
      </c>
      <c r="P28" s="24">
        <f t="shared" ref="P28:P31" si="33">$L$27+N28</f>
        <v>7594.0342516654691</v>
      </c>
      <c r="Q28" s="23">
        <f t="shared" si="6"/>
        <v>2057.6194776277498</v>
      </c>
      <c r="R28" s="23">
        <f t="shared" si="7"/>
        <v>2301.0770329877505</v>
      </c>
      <c r="S28" s="23">
        <f t="shared" si="8"/>
        <v>2345.1394776277502</v>
      </c>
      <c r="T28" s="24">
        <f t="shared" si="9"/>
        <v>2588.59703298775</v>
      </c>
    </row>
    <row r="29" spans="1:20" s="5" customFormat="1" x14ac:dyDescent="0.25">
      <c r="A29" s="37"/>
      <c r="B29" s="41"/>
      <c r="C29" s="30"/>
      <c r="D29" s="30"/>
      <c r="E29" s="14" t="s">
        <v>0</v>
      </c>
      <c r="F29" s="23">
        <v>1898.9326060606063</v>
      </c>
      <c r="G29" s="23">
        <v>2070.1072727272726</v>
      </c>
      <c r="H29" s="23">
        <f t="shared" si="28"/>
        <v>4086.7289156474162</v>
      </c>
      <c r="I29" s="23">
        <f t="shared" si="29"/>
        <v>4257.9035823140821</v>
      </c>
      <c r="J29" s="23">
        <f t="shared" si="30"/>
        <v>3799.2089156474162</v>
      </c>
      <c r="K29" s="24">
        <f t="shared" si="31"/>
        <v>3970.3835823140826</v>
      </c>
      <c r="L29" s="34"/>
      <c r="M29" s="23">
        <v>4713.4696094545461</v>
      </c>
      <c r="N29" s="23">
        <v>5213.6891648145456</v>
      </c>
      <c r="O29" s="23">
        <f>$L$27+M29</f>
        <v>7030.1783326691057</v>
      </c>
      <c r="P29" s="24">
        <f t="shared" si="33"/>
        <v>7530.3978880291052</v>
      </c>
      <c r="Q29" s="23">
        <f t="shared" si="6"/>
        <v>2943.4494170216894</v>
      </c>
      <c r="R29" s="23">
        <f t="shared" si="7"/>
        <v>3272.4943057150231</v>
      </c>
      <c r="S29" s="23">
        <f t="shared" si="8"/>
        <v>3230.9694170216894</v>
      </c>
      <c r="T29" s="24">
        <f t="shared" si="9"/>
        <v>3560.0143057150226</v>
      </c>
    </row>
    <row r="30" spans="1:20" s="5" customFormat="1" x14ac:dyDescent="0.25">
      <c r="A30" s="37"/>
      <c r="B30" s="41"/>
      <c r="C30" s="30"/>
      <c r="D30" s="30"/>
      <c r="E30" s="14" t="s">
        <v>1</v>
      </c>
      <c r="F30" s="23">
        <v>1627.6565194805196</v>
      </c>
      <c r="G30" s="23">
        <v>1774.3776623376623</v>
      </c>
      <c r="H30" s="23">
        <f t="shared" si="28"/>
        <v>3815.4528290673297</v>
      </c>
      <c r="I30" s="23">
        <f t="shared" si="29"/>
        <v>3962.1739719244724</v>
      </c>
      <c r="J30" s="23">
        <f t="shared" si="30"/>
        <v>3527.9328290673293</v>
      </c>
      <c r="K30" s="24">
        <f t="shared" si="31"/>
        <v>3674.653971924472</v>
      </c>
      <c r="L30" s="34"/>
      <c r="M30" s="23">
        <v>4695.2877912727281</v>
      </c>
      <c r="N30" s="23">
        <v>5195.5073466327276</v>
      </c>
      <c r="O30" s="23">
        <f t="shared" si="32"/>
        <v>7011.9965144872876</v>
      </c>
      <c r="P30" s="24">
        <f>$L$27+N30</f>
        <v>7512.2160698472871</v>
      </c>
      <c r="Q30" s="23">
        <f t="shared" si="6"/>
        <v>3196.5436854199579</v>
      </c>
      <c r="R30" s="23">
        <f t="shared" si="7"/>
        <v>3550.0420979228147</v>
      </c>
      <c r="S30" s="23">
        <f t="shared" si="8"/>
        <v>3484.0636854199583</v>
      </c>
      <c r="T30" s="24">
        <f t="shared" si="9"/>
        <v>3837.5620979228152</v>
      </c>
    </row>
    <row r="31" spans="1:20" s="5" customFormat="1" ht="15.75" thickBot="1" x14ac:dyDescent="0.3">
      <c r="A31" s="39"/>
      <c r="B31" s="42"/>
      <c r="C31" s="31"/>
      <c r="D31" s="31"/>
      <c r="E31" s="16" t="s">
        <v>2</v>
      </c>
      <c r="F31" s="27">
        <v>1424.1994545454547</v>
      </c>
      <c r="G31" s="27">
        <v>1552.5804545454546</v>
      </c>
      <c r="H31" s="27">
        <f t="shared" si="28"/>
        <v>3611.9957641322644</v>
      </c>
      <c r="I31" s="27">
        <f t="shared" si="29"/>
        <v>3740.3767641322647</v>
      </c>
      <c r="J31" s="27">
        <f t="shared" si="30"/>
        <v>3324.4757641322649</v>
      </c>
      <c r="K31" s="28">
        <f t="shared" si="31"/>
        <v>3452.8567641322643</v>
      </c>
      <c r="L31" s="44"/>
      <c r="M31" s="27">
        <v>4681.6514276363641</v>
      </c>
      <c r="N31" s="27">
        <v>5181.8709829963636</v>
      </c>
      <c r="O31" s="27">
        <f t="shared" si="32"/>
        <v>6998.3601508509237</v>
      </c>
      <c r="P31" s="28">
        <f t="shared" si="33"/>
        <v>7498.5797062109232</v>
      </c>
      <c r="Q31" s="27">
        <f t="shared" si="6"/>
        <v>3386.3643867186593</v>
      </c>
      <c r="R31" s="27">
        <f t="shared" si="7"/>
        <v>3758.2029420786585</v>
      </c>
      <c r="S31" s="27">
        <f t="shared" si="8"/>
        <v>3673.8843867186588</v>
      </c>
      <c r="T31" s="28">
        <f t="shared" si="9"/>
        <v>4045.7229420786589</v>
      </c>
    </row>
  </sheetData>
  <mergeCells count="37">
    <mergeCell ref="Q3:T3"/>
    <mergeCell ref="A2:T2"/>
    <mergeCell ref="B5:C5"/>
    <mergeCell ref="D5:D6"/>
    <mergeCell ref="B3:K3"/>
    <mergeCell ref="L5:L6"/>
    <mergeCell ref="L3:P3"/>
    <mergeCell ref="H4:I4"/>
    <mergeCell ref="J4:K4"/>
    <mergeCell ref="A3:A6"/>
    <mergeCell ref="C7:C11"/>
    <mergeCell ref="A7:A11"/>
    <mergeCell ref="D7:D11"/>
    <mergeCell ref="Q4:R4"/>
    <mergeCell ref="S4:T4"/>
    <mergeCell ref="L7:L11"/>
    <mergeCell ref="B7:B11"/>
    <mergeCell ref="A12:A16"/>
    <mergeCell ref="B12:B16"/>
    <mergeCell ref="C12:C16"/>
    <mergeCell ref="D12:D16"/>
    <mergeCell ref="D17:D21"/>
    <mergeCell ref="C17:C21"/>
    <mergeCell ref="A17:A21"/>
    <mergeCell ref="A22:A26"/>
    <mergeCell ref="A27:A31"/>
    <mergeCell ref="B27:B31"/>
    <mergeCell ref="B17:B21"/>
    <mergeCell ref="B22:B26"/>
    <mergeCell ref="C27:C31"/>
    <mergeCell ref="C22:C26"/>
    <mergeCell ref="D22:D26"/>
    <mergeCell ref="D27:D31"/>
    <mergeCell ref="L12:L16"/>
    <mergeCell ref="L22:L26"/>
    <mergeCell ref="L27:L31"/>
    <mergeCell ref="L17:L21"/>
  </mergeCells>
  <printOptions horizontalCentered="1" verticalCentered="1"/>
  <pageMargins left="0.25" right="0.25" top="0.75" bottom="0.75" header="0.3" footer="0.3"/>
  <pageSetup paperSize="8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Custos comparativos</vt:lpstr>
      <vt:lpstr>'Custos comparativos'!Print_Area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MANTUNES</dc:creator>
  <cp:lastModifiedBy>Taylor, Kevin </cp:lastModifiedBy>
  <cp:lastPrinted>2013-04-10T13:27:47Z</cp:lastPrinted>
  <dcterms:created xsi:type="dcterms:W3CDTF">2013-01-06T11:12:56Z</dcterms:created>
  <dcterms:modified xsi:type="dcterms:W3CDTF">2013-04-18T08:59:21Z</dcterms:modified>
</cp:coreProperties>
</file>