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eg" ContentType="image/jpeg"/>
  <Override PartName="/xl/media/image1.jpeg" ContentType="image/jpeg"/>
  <Override PartName="/xl/media/image2.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SIMULAÇÃO" sheetId="1" state="visible" r:id="rId2"/>
    <sheet name="CONVENCIONAL" sheetId="2" state="visible" r:id="rId3"/>
    <sheet name="CASA FÁCIL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<sst xmlns="http://schemas.openxmlformats.org/spreadsheetml/2006/main" count="158" uniqueCount="71">
  <si>
    <t xml:space="preserve">SIMULAÇÃO</t>
  </si>
  <si>
    <t xml:space="preserve">A finalidade única desses orçamentos é a de demostrar os percentuais de mão de obra para os diversos itens necessários para se fazer uma casa: preparo do terreno, fundação, paredes, cobertura, instalações, pintura, etc.
Observa-se que o item paredes tem peso de 42,7 % no orçamento pelo processo convencional, e de 20,8 % pelo processo Casa Fácil.
Por esta razão, para uma produção diária de 4 casas por dia, o processo convencional utiliza 140 colaboradores, enquanto com o processo Casa Fácil apenas 63, acarretando uma economia de 55 % na quantidade de homens / hora, 27 % na quantidade de materiais e 10% de economia no custo da casa.
Nessas simulações considerou-se 40% para mão de obra e 60 % para materiais.</t>
  </si>
  <si>
    <t xml:space="preserve">CUSTO DA MÃO DE OBRA DE UMA</t>
  </si>
  <si>
    <t xml:space="preserve"> CASA FEITA PELO CONVENCIONAL</t>
  </si>
  <si>
    <t xml:space="preserve">EQUIPE</t>
  </si>
  <si>
    <t xml:space="preserve">CATEGORIA</t>
  </si>
  <si>
    <t xml:space="preserve">SALÁRIO</t>
  </si>
  <si>
    <t xml:space="preserve">HORAS</t>
  </si>
  <si>
    <t xml:space="preserve">DIAS</t>
  </si>
  <si>
    <t xml:space="preserve">TOTAL</t>
  </si>
  <si>
    <t xml:space="preserve">CASAS</t>
  </si>
  <si>
    <t xml:space="preserve">CUSTO</t>
  </si>
  <si>
    <t xml:space="preserve">%</t>
  </si>
  <si>
    <t xml:space="preserve">MONTAGEM DE CANTEIRO</t>
  </si>
  <si>
    <t xml:space="preserve">pedreiro</t>
  </si>
  <si>
    <t xml:space="preserve">carpinteiro</t>
  </si>
  <si>
    <t xml:space="preserve">servente</t>
  </si>
  <si>
    <t xml:space="preserve">REGULARIZAÇÃO DE TERRENO</t>
  </si>
  <si>
    <t xml:space="preserve">RADIER</t>
  </si>
  <si>
    <t xml:space="preserve">encarregado</t>
  </si>
  <si>
    <t xml:space="preserve">PAREDES </t>
  </si>
  <si>
    <t xml:space="preserve">Alvenaria</t>
  </si>
  <si>
    <t xml:space="preserve">Chapisco e Emboço</t>
  </si>
  <si>
    <t xml:space="preserve">Betoneiras ( 6 ) e Caminhão ( 2 )</t>
  </si>
  <si>
    <t xml:space="preserve">Hidro-sanitária</t>
  </si>
  <si>
    <t xml:space="preserve">bombeiro</t>
  </si>
  <si>
    <t xml:space="preserve">Elétrica</t>
  </si>
  <si>
    <t xml:space="preserve">eletricista</t>
  </si>
  <si>
    <t xml:space="preserve">Esquadrias</t>
  </si>
  <si>
    <t xml:space="preserve">APOIO</t>
  </si>
  <si>
    <t xml:space="preserve">COBERTURA</t>
  </si>
  <si>
    <t xml:space="preserve">Laje</t>
  </si>
  <si>
    <t xml:space="preserve">Estrutura</t>
  </si>
  <si>
    <t xml:space="preserve">soldador</t>
  </si>
  <si>
    <t xml:space="preserve">Telhamento</t>
  </si>
  <si>
    <t xml:space="preserve">Emboque</t>
  </si>
  <si>
    <t xml:space="preserve">AZULEJOS</t>
  </si>
  <si>
    <t xml:space="preserve">FORRO</t>
  </si>
  <si>
    <t xml:space="preserve">COMPLEMENTO HIDRO-SANITÁRIA</t>
  </si>
  <si>
    <t xml:space="preserve">COMPLEMENTO ELÉTRICA</t>
  </si>
  <si>
    <t xml:space="preserve">PINTURA</t>
  </si>
  <si>
    <t xml:space="preserve">pintor</t>
  </si>
  <si>
    <t xml:space="preserve">LIMPEZA</t>
  </si>
  <si>
    <t xml:space="preserve">MANUTENÇÃO</t>
  </si>
  <si>
    <t xml:space="preserve">R$ 4.877,86 - Mão de Obra para a tarefa Paredes</t>
  </si>
  <si>
    <t xml:space="preserve">R$ 6.550,52 - Mão de Obra para as demais tarefas</t>
  </si>
  <si>
    <t xml:space="preserve">R$ 11.428,38 -  Mão de Obra Total para uma casa</t>
  </si>
  <si>
    <t xml:space="preserve">R$  11.428,38 - Custo da Mão de Obra ( 40% do custo )</t>
  </si>
  <si>
    <t xml:space="preserve">R$ 17.142,57 - Custo dos Materiais ( 60% do custo )</t>
  </si>
  <si>
    <t xml:space="preserve">R$ 28.570,95 - Custo Direto ( 100% )</t>
  </si>
  <si>
    <t xml:space="preserve">R$   8.571,28 - Custo Indireto ( 30% do custo Direto )</t>
  </si>
  <si>
    <t xml:space="preserve">R$ 37.142,23 - Custo Total de uma casa pelo processo convencional</t>
  </si>
  <si>
    <t xml:space="preserve"> CASA FEITA PELO CASA FÁCIL</t>
  </si>
  <si>
    <t xml:space="preserve">Paredes com esquadrias e tubulações elétricas e hidro-sanitárias</t>
  </si>
  <si>
    <t xml:space="preserve">Encarregado</t>
  </si>
  <si>
    <t xml:space="preserve">Pedreiro</t>
  </si>
  <si>
    <t xml:space="preserve">Bombeiro</t>
  </si>
  <si>
    <t xml:space="preserve">Armador</t>
  </si>
  <si>
    <t xml:space="preserve">Soldador</t>
  </si>
  <si>
    <t xml:space="preserve">Serventes</t>
  </si>
  <si>
    <t xml:space="preserve">Emboque1</t>
  </si>
  <si>
    <t xml:space="preserve">Eletricista</t>
  </si>
  <si>
    <t xml:space="preserve">Servente</t>
  </si>
  <si>
    <t xml:space="preserve">R$ 1.724,32 - Mão de Obra para a tarrefa paredes ( Sem o custo dos equipamentos )</t>
  </si>
  <si>
    <t xml:space="preserve">R$ 6.550,51 - Mão de Obra para as demais tarefas</t>
  </si>
  <si>
    <t xml:space="preserve">R$ 8.274,83 - Mão de Obra Total para uma casa </t>
  </si>
  <si>
    <t xml:space="preserve">R$   8.274,83 - Custo da Mão de Obra ( 40% do custo )</t>
  </si>
  <si>
    <t xml:space="preserve">R$ 16.165,57 - Custo dos Materiais ( R$ 17.142,57 convencional menos R$ 977,00 mat.paredes )</t>
  </si>
  <si>
    <t xml:space="preserve">R$ 24.440,40 - Custo Direto</t>
  </si>
  <si>
    <t xml:space="preserve">R$   7.332,12 - Custo indireto ( 30 % do custo direto )</t>
  </si>
  <si>
    <t xml:space="preserve">R$ 31.772,52 - Custo Total de uma casa pelo processo Casa Fácil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</si>
</sst>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%"/>
    <numFmt numFmtId="167" formatCode="0.0%"/>
    <numFmt numFmtId="168" formatCode="_-* #,##0.00_-;\-* #,##0.00_-;_-* \-??_-;_-@_-"/>
    <numFmt numFmtId="169" formatCode="&quot;R$ &quot;#,##0.00;[RED]&quot;-R$ &quot;#,##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u val="single"/>
      <sz val="14"/>
      <color rgb="FF0563C1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justify" vertical="center" textRotation="0" wrapText="tru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1" fillId="0" borderId="1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1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343440</xdr:colOff>
      <xdr:row>1</xdr:row>
      <xdr:rowOff>92520</xdr:rowOff>
    </xdr:from>
    <xdr:to>
      <xdr:col>2</xdr:col>
      <xdr:colOff>681120</xdr:colOff>
      <xdr:row>1</xdr:row>
      <xdr:rowOff>612000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099440" y="295560"/>
          <a:ext cx="1094040" cy="519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272880</xdr:colOff>
      <xdr:row>1</xdr:row>
      <xdr:rowOff>127080</xdr:rowOff>
    </xdr:from>
    <xdr:to>
      <xdr:col>3</xdr:col>
      <xdr:colOff>685800</xdr:colOff>
      <xdr:row>4</xdr:row>
      <xdr:rowOff>199800</xdr:rowOff>
    </xdr:to>
    <xdr:pic>
      <xdr:nvPicPr>
        <xdr:cNvPr id="1" name="Imagem 1" descr=""/>
        <xdr:cNvPicPr/>
      </xdr:nvPicPr>
      <xdr:blipFill>
        <a:blip r:embed="rId1"/>
        <a:stretch/>
      </xdr:blipFill>
      <xdr:spPr>
        <a:xfrm>
          <a:off x="1058040" y="330120"/>
          <a:ext cx="1524240" cy="80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272880</xdr:colOff>
      <xdr:row>1</xdr:row>
      <xdr:rowOff>127080</xdr:rowOff>
    </xdr:from>
    <xdr:to>
      <xdr:col>3</xdr:col>
      <xdr:colOff>685800</xdr:colOff>
      <xdr:row>4</xdr:row>
      <xdr:rowOff>199800</xdr:rowOff>
    </xdr:to>
    <xdr:pic>
      <xdr:nvPicPr>
        <xdr:cNvPr id="2" name="Imagem 1" descr=""/>
        <xdr:cNvPicPr/>
      </xdr:nvPicPr>
      <xdr:blipFill>
        <a:blip r:embed="rId1"/>
        <a:stretch/>
      </xdr:blipFill>
      <xdr:spPr>
        <a:xfrm>
          <a:off x="1058040" y="330120"/>
          <a:ext cx="1524240" cy="809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D5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C4" activeCellId="0" sqref="C4"/>
    </sheetView>
  </sheetViews>
  <sheetFormatPr defaultRowHeight="15" zeroHeight="false" outlineLevelRow="0" outlineLevelCol="0"/>
  <cols>
    <col collapsed="false" customWidth="true" hidden="false" outlineLevel="0" max="2" min="1" style="1" width="8.51"/>
    <col collapsed="false" customWidth="true" hidden="false" outlineLevel="0" max="3" min="3" style="1" width="95.5"/>
    <col collapsed="false" customWidth="true" hidden="false" outlineLevel="0" max="1025" min="4" style="1" width="8.51"/>
  </cols>
  <sheetData>
    <row r="1" customFormat="false" ht="16" hidden="false" customHeight="false" outlineLevel="0" collapsed="false"/>
    <row r="2" customFormat="false" ht="51.75" hidden="false" customHeight="true" outlineLevel="0" collapsed="false">
      <c r="B2" s="2"/>
      <c r="C2" s="3"/>
      <c r="D2" s="4"/>
    </row>
    <row r="3" customFormat="false" ht="24" hidden="false" customHeight="false" outlineLevel="0" collapsed="false">
      <c r="B3" s="5"/>
      <c r="C3" s="6" t="s">
        <v>0</v>
      </c>
      <c r="D3" s="7"/>
    </row>
    <row r="4" customFormat="false" ht="233.55" hidden="false" customHeight="false" outlineLevel="0" collapsed="false">
      <c r="B4" s="5"/>
      <c r="C4" s="8" t="s">
        <v>1</v>
      </c>
      <c r="D4" s="7"/>
    </row>
    <row r="5" customFormat="false" ht="22" hidden="false" customHeight="false" outlineLevel="0" collapsed="false">
      <c r="B5" s="9"/>
      <c r="C5" s="10"/>
      <c r="D5" s="11"/>
    </row>
  </sheetData>
  <sheetProtection sheet="true" objects="true" scenarios="true"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1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8.83"/>
    <col collapsed="false" customWidth="true" hidden="false" outlineLevel="0" max="2" min="2" style="0" width="3.66"/>
    <col collapsed="false" customWidth="true" hidden="false" outlineLevel="0" max="3" min="3" style="0" width="8.83"/>
    <col collapsed="false" customWidth="true" hidden="false" outlineLevel="0" max="4" min="4" style="0" width="12"/>
    <col collapsed="false" customWidth="true" hidden="false" outlineLevel="0" max="6" min="5" style="0" width="8.83"/>
    <col collapsed="false" customWidth="true" hidden="false" outlineLevel="0" max="7" min="7" style="0" width="6.16"/>
    <col collapsed="false" customWidth="true" hidden="false" outlineLevel="0" max="9" min="8" style="0" width="8.83"/>
    <col collapsed="false" customWidth="true" hidden="false" outlineLevel="0" max="10" min="10" style="12" width="10.51"/>
    <col collapsed="false" customWidth="true" hidden="false" outlineLevel="0" max="11" min="11" style="13" width="9.17"/>
    <col collapsed="false" customWidth="true" hidden="false" outlineLevel="0" max="12" min="12" style="0" width="3.5"/>
    <col collapsed="false" customWidth="true" hidden="false" outlineLevel="0" max="1025" min="13" style="0" width="8.83"/>
  </cols>
  <sheetData>
    <row r="1" customFormat="false" ht="16" hidden="false" customHeight="false" outlineLevel="0" collapsed="false">
      <c r="J1" s="13"/>
    </row>
    <row r="2" s="14" customFormat="true" ht="19" hidden="false" customHeight="false" outlineLevel="0" collapsed="false">
      <c r="B2" s="15"/>
      <c r="C2" s="16"/>
      <c r="D2" s="17"/>
      <c r="E2" s="18"/>
      <c r="F2" s="18"/>
      <c r="G2" s="18"/>
      <c r="H2" s="18"/>
      <c r="I2" s="16"/>
      <c r="J2" s="16"/>
      <c r="K2" s="16"/>
      <c r="L2" s="19"/>
    </row>
    <row r="3" s="14" customFormat="true" ht="15" hidden="false" customHeight="true" outlineLevel="0" collapsed="false">
      <c r="B3" s="20" t="s">
        <v>2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4" s="14" customFormat="true" ht="24" hidden="false" customHeight="true" outlineLevel="0" collapsed="false">
      <c r="B4" s="20" t="s">
        <v>3</v>
      </c>
      <c r="C4" s="20"/>
      <c r="D4" s="20"/>
      <c r="E4" s="20"/>
      <c r="F4" s="20"/>
      <c r="G4" s="20"/>
      <c r="H4" s="20"/>
      <c r="I4" s="20"/>
      <c r="J4" s="20"/>
      <c r="K4" s="20"/>
      <c r="L4" s="20"/>
    </row>
    <row r="5" s="1" customFormat="true" ht="25" hidden="false" customHeight="true" outlineLevel="0" collapsed="false">
      <c r="B5" s="5"/>
      <c r="C5" s="21"/>
      <c r="D5" s="22"/>
      <c r="E5" s="23"/>
      <c r="F5" s="23"/>
      <c r="G5" s="23"/>
      <c r="H5" s="23"/>
      <c r="I5" s="22"/>
      <c r="J5" s="21"/>
      <c r="K5" s="24"/>
      <c r="L5" s="7"/>
    </row>
    <row r="6" s="25" customFormat="true" ht="15" hidden="false" customHeight="false" outlineLevel="0" collapsed="false">
      <c r="B6" s="26"/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7" t="s">
        <v>9</v>
      </c>
      <c r="I6" s="27" t="s">
        <v>10</v>
      </c>
      <c r="J6" s="27" t="s">
        <v>11</v>
      </c>
      <c r="K6" s="27" t="s">
        <v>12</v>
      </c>
      <c r="L6" s="28"/>
    </row>
    <row r="7" customFormat="false" ht="15" hidden="false" customHeight="false" outlineLevel="0" collapsed="false">
      <c r="B7" s="29"/>
      <c r="C7" s="30"/>
      <c r="D7" s="30"/>
      <c r="E7" s="30"/>
      <c r="F7" s="30"/>
      <c r="G7" s="30"/>
      <c r="H7" s="30"/>
      <c r="I7" s="30"/>
      <c r="J7" s="30"/>
      <c r="K7" s="30"/>
      <c r="L7" s="31"/>
    </row>
    <row r="8" customFormat="false" ht="15" hidden="false" customHeight="false" outlineLevel="0" collapsed="false">
      <c r="B8" s="29"/>
      <c r="C8" s="32" t="s">
        <v>13</v>
      </c>
      <c r="D8" s="32"/>
      <c r="E8" s="32"/>
      <c r="F8" s="32"/>
      <c r="G8" s="32"/>
      <c r="H8" s="32"/>
      <c r="I8" s="32"/>
      <c r="J8" s="33" t="n">
        <f aca="false">J12</f>
        <v>45.2503406813627</v>
      </c>
      <c r="K8" s="34" t="n">
        <f aca="false">J8/J99</f>
        <v>0.00395947092511793</v>
      </c>
      <c r="L8" s="31"/>
    </row>
    <row r="9" customFormat="false" ht="15" hidden="false" customHeight="true" outlineLevel="0" collapsed="false">
      <c r="B9" s="29"/>
      <c r="C9" s="35" t="n">
        <v>2</v>
      </c>
      <c r="D9" s="36" t="s">
        <v>14</v>
      </c>
      <c r="E9" s="37" t="n">
        <v>16.39</v>
      </c>
      <c r="F9" s="30" t="n">
        <v>8.8</v>
      </c>
      <c r="G9" s="38" t="n">
        <v>6</v>
      </c>
      <c r="H9" s="39" t="n">
        <f aca="false">G9*F9*E9*C9</f>
        <v>1730.784</v>
      </c>
      <c r="I9" s="30"/>
      <c r="J9" s="30"/>
      <c r="K9" s="34"/>
      <c r="L9" s="31"/>
      <c r="P9" s="40"/>
      <c r="Q9" s="40"/>
      <c r="R9" s="40"/>
      <c r="S9" s="40"/>
      <c r="T9" s="40"/>
      <c r="U9" s="40"/>
    </row>
    <row r="10" customFormat="false" ht="15" hidden="false" customHeight="false" outlineLevel="0" collapsed="false">
      <c r="B10" s="29"/>
      <c r="C10" s="35" t="n">
        <v>6</v>
      </c>
      <c r="D10" s="36" t="s">
        <v>15</v>
      </c>
      <c r="E10" s="37" t="n">
        <v>16.39</v>
      </c>
      <c r="F10" s="30" t="n">
        <v>8.8</v>
      </c>
      <c r="G10" s="38" t="n">
        <v>8</v>
      </c>
      <c r="H10" s="39" t="n">
        <f aca="false">G10*F10*E10*C10</f>
        <v>6923.136</v>
      </c>
      <c r="I10" s="30"/>
      <c r="J10" s="30"/>
      <c r="K10" s="34"/>
      <c r="L10" s="31"/>
    </row>
    <row r="11" customFormat="false" ht="15" hidden="false" customHeight="false" outlineLevel="0" collapsed="false">
      <c r="B11" s="29"/>
      <c r="C11" s="35" t="n">
        <v>15</v>
      </c>
      <c r="D11" s="36" t="s">
        <v>16</v>
      </c>
      <c r="E11" s="37" t="n">
        <v>10.55</v>
      </c>
      <c r="F11" s="30" t="n">
        <v>8.8</v>
      </c>
      <c r="G11" s="38" t="n">
        <v>10</v>
      </c>
      <c r="H11" s="39" t="n">
        <f aca="false">G11*F11*E11*C11</f>
        <v>13926</v>
      </c>
      <c r="I11" s="30"/>
      <c r="J11" s="30"/>
      <c r="K11" s="34"/>
      <c r="L11" s="31"/>
    </row>
    <row r="12" customFormat="false" ht="15" hidden="false" customHeight="false" outlineLevel="0" collapsed="false">
      <c r="B12" s="29"/>
      <c r="C12" s="30"/>
      <c r="D12" s="30"/>
      <c r="E12" s="30"/>
      <c r="F12" s="30"/>
      <c r="G12" s="38"/>
      <c r="H12" s="37" t="n">
        <f aca="false">SUM(H9:H11)</f>
        <v>22579.92</v>
      </c>
      <c r="I12" s="30" t="n">
        <v>499</v>
      </c>
      <c r="J12" s="39" t="n">
        <f aca="false">H12/I12</f>
        <v>45.2503406813627</v>
      </c>
      <c r="K12" s="34"/>
      <c r="L12" s="31"/>
    </row>
    <row r="13" customFormat="false" ht="15" hidden="false" customHeight="false" outlineLevel="0" collapsed="false"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1"/>
    </row>
    <row r="14" customFormat="false" ht="15" hidden="false" customHeight="false" outlineLevel="0" collapsed="false">
      <c r="B14" s="29"/>
      <c r="C14" s="32" t="s">
        <v>17</v>
      </c>
      <c r="D14" s="32"/>
      <c r="E14" s="32"/>
      <c r="F14" s="32"/>
      <c r="G14" s="32"/>
      <c r="H14" s="32"/>
      <c r="I14" s="32"/>
      <c r="J14" s="41" t="n">
        <f aca="false">J15</f>
        <v>90.64</v>
      </c>
      <c r="K14" s="34" t="n">
        <f aca="false">J14/J99</f>
        <v>0.00793113243455654</v>
      </c>
      <c r="L14" s="31"/>
    </row>
    <row r="15" customFormat="false" ht="15" hidden="false" customHeight="false" outlineLevel="0" collapsed="false">
      <c r="B15" s="29"/>
      <c r="C15" s="30" t="n">
        <v>4</v>
      </c>
      <c r="D15" s="30" t="s">
        <v>16</v>
      </c>
      <c r="E15" s="37" t="n">
        <v>10.3</v>
      </c>
      <c r="F15" s="30" t="n">
        <v>8.8</v>
      </c>
      <c r="G15" s="38" t="n">
        <v>1</v>
      </c>
      <c r="H15" s="38" t="n">
        <f aca="false">G15*F15*E15*C15</f>
        <v>362.56</v>
      </c>
      <c r="I15" s="30" t="n">
        <v>4</v>
      </c>
      <c r="J15" s="38" t="n">
        <f aca="false">H15/I15</f>
        <v>90.64</v>
      </c>
      <c r="K15" s="34"/>
      <c r="L15" s="31"/>
    </row>
    <row r="16" customFormat="false" ht="15" hidden="false" customHeight="false" outlineLevel="0" collapsed="false">
      <c r="B16" s="29"/>
      <c r="C16" s="30"/>
      <c r="D16" s="30"/>
      <c r="E16" s="30"/>
      <c r="F16" s="30"/>
      <c r="G16" s="30"/>
      <c r="H16" s="30"/>
      <c r="I16" s="30"/>
      <c r="J16" s="30"/>
      <c r="K16" s="34"/>
      <c r="L16" s="31"/>
    </row>
    <row r="17" customFormat="false" ht="15" hidden="false" customHeight="false" outlineLevel="0" collapsed="false"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1"/>
    </row>
    <row r="18" customFormat="false" ht="15" hidden="false" customHeight="false" outlineLevel="0" collapsed="false">
      <c r="B18" s="29"/>
      <c r="C18" s="32" t="s">
        <v>18</v>
      </c>
      <c r="D18" s="32"/>
      <c r="E18" s="32"/>
      <c r="F18" s="32"/>
      <c r="G18" s="32"/>
      <c r="H18" s="32"/>
      <c r="I18" s="32"/>
      <c r="J18" s="42" t="n">
        <f aca="false">J22</f>
        <v>270.644</v>
      </c>
      <c r="K18" s="34" t="n">
        <f aca="false">J18/J99</f>
        <v>0.0236817454392996</v>
      </c>
      <c r="L18" s="31"/>
    </row>
    <row r="19" customFormat="false" ht="15" hidden="false" customHeight="false" outlineLevel="0" collapsed="false">
      <c r="B19" s="29"/>
      <c r="C19" s="30" t="n">
        <v>5</v>
      </c>
      <c r="D19" s="43" t="s">
        <v>14</v>
      </c>
      <c r="E19" s="44" t="n">
        <v>16.39</v>
      </c>
      <c r="F19" s="43" t="n">
        <v>8.8</v>
      </c>
      <c r="G19" s="43" t="n">
        <v>1</v>
      </c>
      <c r="H19" s="44" t="n">
        <f aca="false">C19*E19*F19*G19</f>
        <v>721.16</v>
      </c>
      <c r="I19" s="43"/>
      <c r="J19" s="43"/>
      <c r="K19" s="34"/>
      <c r="L19" s="31"/>
    </row>
    <row r="20" customFormat="false" ht="15" hidden="false" customHeight="false" outlineLevel="0" collapsed="false">
      <c r="B20" s="29"/>
      <c r="C20" s="30" t="n">
        <v>14</v>
      </c>
      <c r="D20" s="43" t="s">
        <v>16</v>
      </c>
      <c r="E20" s="44" t="n">
        <v>10.55</v>
      </c>
      <c r="F20" s="43" t="n">
        <v>8.8</v>
      </c>
      <c r="G20" s="43" t="n">
        <v>1</v>
      </c>
      <c r="H20" s="44" t="n">
        <f aca="false">C20*E20*F20*G20</f>
        <v>1299.76</v>
      </c>
      <c r="I20" s="43"/>
      <c r="J20" s="43"/>
      <c r="K20" s="34"/>
      <c r="L20" s="31"/>
    </row>
    <row r="21" customFormat="false" ht="15" hidden="false" customHeight="false" outlineLevel="0" collapsed="false">
      <c r="B21" s="29"/>
      <c r="C21" s="30" t="n">
        <v>1</v>
      </c>
      <c r="D21" s="43" t="s">
        <v>19</v>
      </c>
      <c r="E21" s="44" t="n">
        <v>16.39</v>
      </c>
      <c r="F21" s="43" t="n">
        <v>8.8</v>
      </c>
      <c r="G21" s="43" t="n">
        <v>1</v>
      </c>
      <c r="H21" s="44" t="n">
        <f aca="false">C21*E21*F21*G21</f>
        <v>144.232</v>
      </c>
      <c r="I21" s="43"/>
      <c r="J21" s="43"/>
      <c r="K21" s="34"/>
      <c r="L21" s="31"/>
    </row>
    <row r="22" customFormat="false" ht="15" hidden="false" customHeight="false" outlineLevel="0" collapsed="false">
      <c r="B22" s="29"/>
      <c r="C22" s="43"/>
      <c r="D22" s="43"/>
      <c r="E22" s="43"/>
      <c r="F22" s="43"/>
      <c r="G22" s="43"/>
      <c r="H22" s="44" t="n">
        <f aca="false">SUM(H19:H21)</f>
        <v>2165.152</v>
      </c>
      <c r="I22" s="43" t="n">
        <v>8</v>
      </c>
      <c r="J22" s="44" t="n">
        <f aca="false">H22/I22</f>
        <v>270.644</v>
      </c>
      <c r="K22" s="34"/>
      <c r="L22" s="31"/>
      <c r="N22" s="45"/>
    </row>
    <row r="23" customFormat="false" ht="15" hidden="false" customHeight="false" outlineLevel="0" collapsed="false"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1"/>
      <c r="N23" s="45"/>
    </row>
    <row r="24" customFormat="false" ht="15" hidden="false" customHeight="false" outlineLevel="0" collapsed="false">
      <c r="B24" s="29"/>
      <c r="C24" s="32" t="s">
        <v>20</v>
      </c>
      <c r="D24" s="32"/>
      <c r="E24" s="32"/>
      <c r="F24" s="32"/>
      <c r="G24" s="32"/>
      <c r="H24" s="32"/>
      <c r="I24" s="32"/>
      <c r="J24" s="42" t="n">
        <f aca="false">J28+J32+J34+J38+J42+J46</f>
        <v>4877.86225287356</v>
      </c>
      <c r="K24" s="34" t="n">
        <f aca="false">J24/J99</f>
        <v>0.426820074195328</v>
      </c>
      <c r="L24" s="31"/>
      <c r="N24" s="45"/>
    </row>
    <row r="25" customFormat="false" ht="15" hidden="false" customHeight="false" outlineLevel="0" collapsed="false">
      <c r="B25" s="29"/>
      <c r="C25" s="36" t="s">
        <v>21</v>
      </c>
      <c r="D25" s="36"/>
      <c r="E25" s="36"/>
      <c r="F25" s="36"/>
      <c r="G25" s="36"/>
      <c r="H25" s="36"/>
      <c r="I25" s="36"/>
      <c r="J25" s="36"/>
      <c r="K25" s="36"/>
      <c r="L25" s="31"/>
    </row>
    <row r="26" customFormat="false" ht="15" hidden="false" customHeight="false" outlineLevel="0" collapsed="false">
      <c r="B26" s="29"/>
      <c r="C26" s="30" t="n">
        <v>1</v>
      </c>
      <c r="D26" s="43" t="s">
        <v>14</v>
      </c>
      <c r="E26" s="44" t="n">
        <v>16.39</v>
      </c>
      <c r="F26" s="43" t="n">
        <v>8.8</v>
      </c>
      <c r="G26" s="43" t="n">
        <v>5</v>
      </c>
      <c r="H26" s="44" t="n">
        <f aca="false">C26*E26*F26*G26</f>
        <v>721.16</v>
      </c>
      <c r="I26" s="43"/>
      <c r="J26" s="43"/>
      <c r="K26" s="34"/>
      <c r="L26" s="31"/>
    </row>
    <row r="27" customFormat="false" ht="15" hidden="false" customHeight="false" outlineLevel="0" collapsed="false">
      <c r="B27" s="29"/>
      <c r="C27" s="30" t="n">
        <v>1</v>
      </c>
      <c r="D27" s="43" t="s">
        <v>16</v>
      </c>
      <c r="E27" s="44" t="n">
        <v>10.55</v>
      </c>
      <c r="F27" s="43" t="n">
        <v>8.8</v>
      </c>
      <c r="G27" s="43" t="n">
        <v>5</v>
      </c>
      <c r="H27" s="44" t="n">
        <f aca="false">C27*E27*F27*G27</f>
        <v>464.2</v>
      </c>
      <c r="I27" s="43"/>
      <c r="J27" s="43"/>
      <c r="K27" s="34"/>
      <c r="L27" s="31"/>
    </row>
    <row r="28" customFormat="false" ht="15" hidden="false" customHeight="false" outlineLevel="0" collapsed="false">
      <c r="B28" s="29"/>
      <c r="C28" s="43"/>
      <c r="D28" s="43"/>
      <c r="E28" s="43"/>
      <c r="F28" s="43"/>
      <c r="G28" s="43"/>
      <c r="H28" s="44" t="n">
        <f aca="false">SUM(H26:H27)</f>
        <v>1185.36</v>
      </c>
      <c r="I28" s="43" t="n">
        <v>1</v>
      </c>
      <c r="J28" s="44" t="n">
        <f aca="false">H28/I28</f>
        <v>1185.36</v>
      </c>
      <c r="K28" s="34"/>
      <c r="L28" s="31"/>
    </row>
    <row r="29" customFormat="false" ht="15" hidden="false" customHeight="false" outlineLevel="0" collapsed="false">
      <c r="B29" s="29"/>
      <c r="C29" s="36" t="s">
        <v>22</v>
      </c>
      <c r="D29" s="36"/>
      <c r="E29" s="36"/>
      <c r="F29" s="36"/>
      <c r="G29" s="36"/>
      <c r="H29" s="36"/>
      <c r="I29" s="36"/>
      <c r="J29" s="36"/>
      <c r="K29" s="36"/>
      <c r="L29" s="31"/>
    </row>
    <row r="30" customFormat="false" ht="15" hidden="false" customHeight="false" outlineLevel="0" collapsed="false">
      <c r="B30" s="29"/>
      <c r="C30" s="43" t="n">
        <v>1</v>
      </c>
      <c r="D30" s="43" t="s">
        <v>14</v>
      </c>
      <c r="E30" s="44" t="n">
        <v>16.39</v>
      </c>
      <c r="F30" s="43" t="n">
        <v>8.8</v>
      </c>
      <c r="G30" s="43" t="n">
        <v>10</v>
      </c>
      <c r="H30" s="43" t="n">
        <f aca="false">C30*E30*F30*G30</f>
        <v>1442.32</v>
      </c>
      <c r="I30" s="43"/>
      <c r="J30" s="43"/>
      <c r="K30" s="34"/>
      <c r="L30" s="31"/>
    </row>
    <row r="31" customFormat="false" ht="15" hidden="false" customHeight="false" outlineLevel="0" collapsed="false">
      <c r="B31" s="29"/>
      <c r="C31" s="43" t="n">
        <v>1</v>
      </c>
      <c r="D31" s="43" t="s">
        <v>16</v>
      </c>
      <c r="E31" s="44" t="n">
        <v>10.55</v>
      </c>
      <c r="F31" s="43" t="n">
        <v>8.8</v>
      </c>
      <c r="G31" s="43" t="n">
        <v>10</v>
      </c>
      <c r="H31" s="43" t="n">
        <f aca="false">C31*E31*F31*G31</f>
        <v>928.4</v>
      </c>
      <c r="I31" s="43"/>
      <c r="J31" s="43"/>
      <c r="K31" s="34"/>
      <c r="L31" s="31"/>
    </row>
    <row r="32" customFormat="false" ht="15" hidden="false" customHeight="false" outlineLevel="0" collapsed="false">
      <c r="B32" s="29"/>
      <c r="C32" s="43"/>
      <c r="D32" s="43"/>
      <c r="E32" s="43"/>
      <c r="F32" s="43"/>
      <c r="G32" s="43"/>
      <c r="H32" s="43" t="n">
        <f aca="false">SUM(H30:H31)</f>
        <v>2370.72</v>
      </c>
      <c r="I32" s="43" t="n">
        <v>1</v>
      </c>
      <c r="J32" s="44" t="n">
        <f aca="false">H32/I32</f>
        <v>2370.72</v>
      </c>
      <c r="K32" s="34"/>
      <c r="L32" s="31"/>
    </row>
    <row r="33" customFormat="false" ht="15" hidden="false" customHeight="false" outlineLevel="0" collapsed="false">
      <c r="B33" s="29"/>
      <c r="C33" s="36" t="s">
        <v>23</v>
      </c>
      <c r="D33" s="36"/>
      <c r="E33" s="36"/>
      <c r="F33" s="36"/>
      <c r="G33" s="36"/>
      <c r="H33" s="36"/>
      <c r="I33" s="36"/>
      <c r="J33" s="36"/>
      <c r="K33" s="36"/>
      <c r="L33" s="31"/>
    </row>
    <row r="34" customFormat="false" ht="15" hidden="false" customHeight="false" outlineLevel="0" collapsed="false">
      <c r="B34" s="29"/>
      <c r="C34" s="43" t="n">
        <v>8</v>
      </c>
      <c r="D34" s="43" t="s">
        <v>16</v>
      </c>
      <c r="E34" s="44" t="n">
        <v>10.55</v>
      </c>
      <c r="F34" s="43" t="n">
        <v>8.8</v>
      </c>
      <c r="G34" s="43" t="n">
        <v>22</v>
      </c>
      <c r="H34" s="43" t="n">
        <f aca="false">C34*E34*F34*G34</f>
        <v>16339.84</v>
      </c>
      <c r="I34" s="43" t="n">
        <v>87</v>
      </c>
      <c r="J34" s="44" t="n">
        <f aca="false">H34/I34</f>
        <v>187.814252873563</v>
      </c>
      <c r="K34" s="34"/>
      <c r="L34" s="31"/>
    </row>
    <row r="35" customFormat="false" ht="15" hidden="false" customHeight="false" outlineLevel="0" collapsed="false">
      <c r="B35" s="29"/>
      <c r="C35" s="36" t="s">
        <v>24</v>
      </c>
      <c r="D35" s="36"/>
      <c r="E35" s="36"/>
      <c r="F35" s="36"/>
      <c r="G35" s="36"/>
      <c r="H35" s="36"/>
      <c r="I35" s="36"/>
      <c r="J35" s="36"/>
      <c r="K35" s="36"/>
      <c r="L35" s="31"/>
    </row>
    <row r="36" customFormat="false" ht="15" hidden="false" customHeight="false" outlineLevel="0" collapsed="false">
      <c r="B36" s="29"/>
      <c r="C36" s="43" t="n">
        <v>4</v>
      </c>
      <c r="D36" s="43" t="s">
        <v>25</v>
      </c>
      <c r="E36" s="44" t="n">
        <v>16.39</v>
      </c>
      <c r="F36" s="43" t="n">
        <v>8.8</v>
      </c>
      <c r="G36" s="43" t="n">
        <v>1</v>
      </c>
      <c r="H36" s="44" t="n">
        <f aca="false">C36*E36*F36*G36</f>
        <v>576.928</v>
      </c>
      <c r="I36" s="43"/>
      <c r="J36" s="43"/>
      <c r="K36" s="34"/>
      <c r="L36" s="31"/>
    </row>
    <row r="37" customFormat="false" ht="15" hidden="false" customHeight="false" outlineLevel="0" collapsed="false">
      <c r="B37" s="29"/>
      <c r="C37" s="43" t="n">
        <v>8</v>
      </c>
      <c r="D37" s="43" t="s">
        <v>16</v>
      </c>
      <c r="E37" s="44" t="n">
        <v>10.55</v>
      </c>
      <c r="F37" s="43" t="n">
        <v>8.8</v>
      </c>
      <c r="G37" s="43" t="n">
        <v>1</v>
      </c>
      <c r="H37" s="44" t="n">
        <f aca="false">C37*E37*F37*G37</f>
        <v>742.72</v>
      </c>
      <c r="I37" s="43"/>
      <c r="J37" s="43"/>
      <c r="K37" s="34"/>
      <c r="L37" s="31"/>
    </row>
    <row r="38" customFormat="false" ht="15" hidden="false" customHeight="false" outlineLevel="0" collapsed="false">
      <c r="B38" s="29"/>
      <c r="C38" s="43"/>
      <c r="D38" s="43"/>
      <c r="E38" s="43"/>
      <c r="F38" s="43"/>
      <c r="G38" s="43"/>
      <c r="H38" s="44" t="n">
        <f aca="false">SUM(H36:H37)</f>
        <v>1319.648</v>
      </c>
      <c r="I38" s="43" t="n">
        <v>4</v>
      </c>
      <c r="J38" s="44" t="n">
        <f aca="false">H38/I38</f>
        <v>329.912</v>
      </c>
      <c r="K38" s="34"/>
      <c r="L38" s="31"/>
    </row>
    <row r="39" customFormat="false" ht="15" hidden="false" customHeight="false" outlineLevel="0" collapsed="false">
      <c r="B39" s="29"/>
      <c r="C39" s="36" t="s">
        <v>26</v>
      </c>
      <c r="D39" s="36"/>
      <c r="E39" s="36"/>
      <c r="F39" s="36"/>
      <c r="G39" s="36"/>
      <c r="H39" s="36"/>
      <c r="I39" s="36"/>
      <c r="J39" s="36"/>
      <c r="K39" s="36"/>
      <c r="L39" s="31"/>
    </row>
    <row r="40" customFormat="false" ht="15" hidden="false" customHeight="false" outlineLevel="0" collapsed="false">
      <c r="B40" s="29"/>
      <c r="C40" s="43" t="n">
        <v>4</v>
      </c>
      <c r="D40" s="43" t="s">
        <v>27</v>
      </c>
      <c r="E40" s="44" t="n">
        <v>16.39</v>
      </c>
      <c r="F40" s="43" t="n">
        <v>8.8</v>
      </c>
      <c r="G40" s="43" t="n">
        <v>1</v>
      </c>
      <c r="H40" s="44" t="n">
        <f aca="false">C40*E40*F40*G40</f>
        <v>576.928</v>
      </c>
      <c r="I40" s="43"/>
      <c r="J40" s="43"/>
      <c r="K40" s="34"/>
      <c r="L40" s="31"/>
    </row>
    <row r="41" customFormat="false" ht="15" hidden="false" customHeight="false" outlineLevel="0" collapsed="false">
      <c r="B41" s="29"/>
      <c r="C41" s="43" t="n">
        <v>8</v>
      </c>
      <c r="D41" s="43" t="s">
        <v>16</v>
      </c>
      <c r="E41" s="44" t="n">
        <v>10.55</v>
      </c>
      <c r="F41" s="43" t="n">
        <v>8.8</v>
      </c>
      <c r="G41" s="43" t="n">
        <v>1</v>
      </c>
      <c r="H41" s="44" t="n">
        <f aca="false">C41*E41*F41*G41</f>
        <v>742.72</v>
      </c>
      <c r="I41" s="43"/>
      <c r="J41" s="43"/>
      <c r="K41" s="34"/>
      <c r="L41" s="31"/>
    </row>
    <row r="42" customFormat="false" ht="15" hidden="false" customHeight="false" outlineLevel="0" collapsed="false">
      <c r="B42" s="29"/>
      <c r="C42" s="43"/>
      <c r="D42" s="43"/>
      <c r="E42" s="43"/>
      <c r="F42" s="43"/>
      <c r="G42" s="43"/>
      <c r="H42" s="44" t="n">
        <f aca="false">SUM(H40:H41)</f>
        <v>1319.648</v>
      </c>
      <c r="I42" s="43" t="n">
        <v>4</v>
      </c>
      <c r="J42" s="44" t="n">
        <f aca="false">H42/I42</f>
        <v>329.912</v>
      </c>
      <c r="K42" s="34"/>
      <c r="L42" s="31"/>
    </row>
    <row r="43" customFormat="false" ht="15" hidden="false" customHeight="false" outlineLevel="0" collapsed="false">
      <c r="B43" s="29"/>
      <c r="C43" s="36" t="s">
        <v>28</v>
      </c>
      <c r="D43" s="36"/>
      <c r="E43" s="36"/>
      <c r="F43" s="36"/>
      <c r="G43" s="36"/>
      <c r="H43" s="36"/>
      <c r="I43" s="36"/>
      <c r="J43" s="36"/>
      <c r="K43" s="36"/>
      <c r="L43" s="31"/>
    </row>
    <row r="44" customFormat="false" ht="15" hidden="false" customHeight="false" outlineLevel="0" collapsed="false">
      <c r="B44" s="29"/>
      <c r="C44" s="43" t="n">
        <v>2</v>
      </c>
      <c r="D44" s="43" t="s">
        <v>14</v>
      </c>
      <c r="E44" s="44" t="n">
        <v>16.39</v>
      </c>
      <c r="F44" s="43" t="n">
        <v>8.8</v>
      </c>
      <c r="G44" s="43" t="n">
        <v>1</v>
      </c>
      <c r="H44" s="44" t="n">
        <f aca="false">C44*E44*F44*G44</f>
        <v>288.464</v>
      </c>
      <c r="I44" s="43"/>
      <c r="J44" s="43"/>
      <c r="K44" s="34"/>
      <c r="L44" s="31"/>
    </row>
    <row r="45" customFormat="false" ht="15" hidden="false" customHeight="false" outlineLevel="0" collapsed="false">
      <c r="B45" s="29"/>
      <c r="C45" s="43" t="n">
        <v>2</v>
      </c>
      <c r="D45" s="43" t="s">
        <v>16</v>
      </c>
      <c r="E45" s="44" t="n">
        <v>10.55</v>
      </c>
      <c r="F45" s="43" t="n">
        <v>8.8</v>
      </c>
      <c r="G45" s="43" t="n">
        <v>1</v>
      </c>
      <c r="H45" s="44" t="n">
        <f aca="false">C45*E45*F45*G45</f>
        <v>185.68</v>
      </c>
      <c r="I45" s="43"/>
      <c r="J45" s="43"/>
      <c r="K45" s="34"/>
      <c r="L45" s="31"/>
    </row>
    <row r="46" customFormat="false" ht="15" hidden="false" customHeight="false" outlineLevel="0" collapsed="false">
      <c r="B46" s="29"/>
      <c r="C46" s="43"/>
      <c r="D46" s="43"/>
      <c r="E46" s="43"/>
      <c r="F46" s="43"/>
      <c r="G46" s="43"/>
      <c r="H46" s="44" t="n">
        <f aca="false">SUM(H44:H45)</f>
        <v>474.144</v>
      </c>
      <c r="I46" s="43" t="n">
        <v>1</v>
      </c>
      <c r="J46" s="44" t="n">
        <f aca="false">H46/I46</f>
        <v>474.144</v>
      </c>
      <c r="K46" s="34"/>
      <c r="L46" s="31"/>
    </row>
    <row r="47" customFormat="false" ht="15" hidden="false" customHeight="false" outlineLevel="0" collapsed="false"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1"/>
    </row>
    <row r="48" customFormat="false" ht="15" hidden="false" customHeight="false" outlineLevel="0" collapsed="false">
      <c r="B48" s="29"/>
      <c r="C48" s="32" t="s">
        <v>29</v>
      </c>
      <c r="D48" s="32"/>
      <c r="E48" s="32"/>
      <c r="F48" s="32"/>
      <c r="G48" s="32"/>
      <c r="H48" s="32"/>
      <c r="I48" s="32"/>
      <c r="J48" s="46" t="n">
        <f aca="false">J49</f>
        <v>185.68</v>
      </c>
      <c r="K48" s="34" t="n">
        <f aca="false">J48/J99</f>
        <v>0.016247271297975</v>
      </c>
      <c r="L48" s="31"/>
    </row>
    <row r="49" customFormat="false" ht="15" hidden="false" customHeight="false" outlineLevel="0" collapsed="false">
      <c r="B49" s="29"/>
      <c r="C49" s="43" t="n">
        <v>8</v>
      </c>
      <c r="D49" s="43" t="s">
        <v>16</v>
      </c>
      <c r="E49" s="44" t="n">
        <v>10.55</v>
      </c>
      <c r="F49" s="43" t="n">
        <v>8.8</v>
      </c>
      <c r="G49" s="43" t="n">
        <v>1</v>
      </c>
      <c r="H49" s="43" t="n">
        <f aca="false">G49*F49*E49*C49</f>
        <v>742.72</v>
      </c>
      <c r="I49" s="43" t="n">
        <v>4</v>
      </c>
      <c r="J49" s="43" t="n">
        <f aca="false">H49/I49</f>
        <v>185.68</v>
      </c>
      <c r="K49" s="34"/>
      <c r="L49" s="31"/>
    </row>
    <row r="50" customFormat="false" ht="15" hidden="false" customHeight="false" outlineLevel="0" collapsed="false"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1"/>
    </row>
    <row r="51" customFormat="false" ht="15" hidden="false" customHeight="false" outlineLevel="0" collapsed="false">
      <c r="B51" s="29"/>
      <c r="C51" s="32" t="s">
        <v>30</v>
      </c>
      <c r="D51" s="32"/>
      <c r="E51" s="32"/>
      <c r="F51" s="32"/>
      <c r="G51" s="32"/>
      <c r="H51" s="32"/>
      <c r="I51" s="32"/>
      <c r="J51" s="42" t="n">
        <f aca="false">J53+J55+J56+J58+J59+J63</f>
        <v>1886.632</v>
      </c>
      <c r="K51" s="34" t="n">
        <f aca="false">J51/J99</f>
        <v>0.165083056567435</v>
      </c>
      <c r="L51" s="31"/>
    </row>
    <row r="52" customFormat="false" ht="15" hidden="false" customHeight="false" outlineLevel="0" collapsed="false">
      <c r="B52" s="29"/>
      <c r="C52" s="36" t="s">
        <v>31</v>
      </c>
      <c r="D52" s="36"/>
      <c r="E52" s="36"/>
      <c r="F52" s="36"/>
      <c r="G52" s="36"/>
      <c r="H52" s="36"/>
      <c r="I52" s="36"/>
      <c r="J52" s="36"/>
      <c r="K52" s="36"/>
      <c r="L52" s="31"/>
    </row>
    <row r="53" customFormat="false" ht="15" hidden="false" customHeight="false" outlineLevel="0" collapsed="false">
      <c r="B53" s="29"/>
      <c r="C53" s="43" t="n">
        <v>4</v>
      </c>
      <c r="D53" s="43" t="s">
        <v>16</v>
      </c>
      <c r="E53" s="44" t="n">
        <v>10.55</v>
      </c>
      <c r="F53" s="43" t="n">
        <v>8.8</v>
      </c>
      <c r="G53" s="43" t="n">
        <v>1</v>
      </c>
      <c r="H53" s="43" t="n">
        <f aca="false">C53*E53*F53*G53</f>
        <v>371.36</v>
      </c>
      <c r="I53" s="43" t="n">
        <v>1</v>
      </c>
      <c r="J53" s="44" t="n">
        <f aca="false">H53/I53</f>
        <v>371.36</v>
      </c>
      <c r="K53" s="34"/>
      <c r="L53" s="31"/>
    </row>
    <row r="54" customFormat="false" ht="15" hidden="false" customHeight="false" outlineLevel="0" collapsed="false">
      <c r="B54" s="29"/>
      <c r="C54" s="36" t="s">
        <v>32</v>
      </c>
      <c r="D54" s="36"/>
      <c r="E54" s="36"/>
      <c r="F54" s="36"/>
      <c r="G54" s="36"/>
      <c r="H54" s="36"/>
      <c r="I54" s="36"/>
      <c r="J54" s="36"/>
      <c r="K54" s="36"/>
      <c r="L54" s="31"/>
    </row>
    <row r="55" customFormat="false" ht="15" hidden="false" customHeight="false" outlineLevel="0" collapsed="false">
      <c r="B55" s="29"/>
      <c r="C55" s="43" t="n">
        <v>2</v>
      </c>
      <c r="D55" s="43" t="s">
        <v>33</v>
      </c>
      <c r="E55" s="44" t="n">
        <v>16.39</v>
      </c>
      <c r="F55" s="43" t="n">
        <v>8.8</v>
      </c>
      <c r="G55" s="43" t="n">
        <v>1</v>
      </c>
      <c r="H55" s="44" t="n">
        <f aca="false">G55*F55*E55*C55</f>
        <v>288.464</v>
      </c>
      <c r="I55" s="43" t="n">
        <v>1</v>
      </c>
      <c r="J55" s="44" t="n">
        <f aca="false">H55/I55</f>
        <v>288.464</v>
      </c>
      <c r="K55" s="34"/>
      <c r="L55" s="31"/>
    </row>
    <row r="56" customFormat="false" ht="15" hidden="false" customHeight="false" outlineLevel="0" collapsed="false">
      <c r="B56" s="29"/>
      <c r="C56" s="43" t="n">
        <v>2</v>
      </c>
      <c r="D56" s="43" t="s">
        <v>16</v>
      </c>
      <c r="E56" s="44" t="n">
        <v>10.55</v>
      </c>
      <c r="F56" s="43" t="n">
        <v>8.8</v>
      </c>
      <c r="G56" s="43" t="n">
        <v>1</v>
      </c>
      <c r="H56" s="43" t="n">
        <f aca="false">C56*E56*F56*G56</f>
        <v>185.68</v>
      </c>
      <c r="I56" s="43" t="n">
        <v>1</v>
      </c>
      <c r="J56" s="44" t="n">
        <f aca="false">H56/I56</f>
        <v>185.68</v>
      </c>
      <c r="K56" s="34"/>
      <c r="L56" s="31"/>
    </row>
    <row r="57" customFormat="false" ht="15" hidden="false" customHeight="false" outlineLevel="0" collapsed="false">
      <c r="B57" s="29"/>
      <c r="C57" s="43" t="s">
        <v>34</v>
      </c>
      <c r="D57" s="47"/>
      <c r="E57" s="48"/>
      <c r="F57" s="48"/>
      <c r="G57" s="48"/>
      <c r="H57" s="48"/>
      <c r="I57" s="48"/>
      <c r="J57" s="48"/>
      <c r="K57" s="49"/>
      <c r="L57" s="31"/>
    </row>
    <row r="58" customFormat="false" ht="15" hidden="false" customHeight="false" outlineLevel="0" collapsed="false">
      <c r="B58" s="29"/>
      <c r="C58" s="43" t="n">
        <v>2</v>
      </c>
      <c r="D58" s="43" t="s">
        <v>14</v>
      </c>
      <c r="E58" s="44" t="n">
        <v>16.39</v>
      </c>
      <c r="F58" s="43" t="n">
        <v>8.8</v>
      </c>
      <c r="G58" s="43" t="n">
        <v>1</v>
      </c>
      <c r="H58" s="44" t="n">
        <f aca="false">G58*F58*E58*C58</f>
        <v>288.464</v>
      </c>
      <c r="I58" s="43" t="n">
        <v>1</v>
      </c>
      <c r="J58" s="44" t="n">
        <f aca="false">H58/I58</f>
        <v>288.464</v>
      </c>
      <c r="K58" s="34"/>
      <c r="L58" s="31"/>
    </row>
    <row r="59" customFormat="false" ht="15" hidden="false" customHeight="false" outlineLevel="0" collapsed="false">
      <c r="B59" s="29"/>
      <c r="C59" s="43" t="n">
        <v>3</v>
      </c>
      <c r="D59" s="43" t="s">
        <v>16</v>
      </c>
      <c r="E59" s="44" t="n">
        <v>10.55</v>
      </c>
      <c r="F59" s="43" t="n">
        <v>8.8</v>
      </c>
      <c r="G59" s="43" t="n">
        <v>1</v>
      </c>
      <c r="H59" s="43" t="n">
        <f aca="false">C59*E59*F59*G59</f>
        <v>278.52</v>
      </c>
      <c r="I59" s="43" t="n">
        <v>1</v>
      </c>
      <c r="J59" s="44" t="n">
        <f aca="false">H59/I59</f>
        <v>278.52</v>
      </c>
      <c r="K59" s="34"/>
      <c r="L59" s="31"/>
    </row>
    <row r="60" customFormat="false" ht="15" hidden="false" customHeight="false" outlineLevel="0" collapsed="false">
      <c r="B60" s="29"/>
      <c r="C60" s="36" t="s">
        <v>35</v>
      </c>
      <c r="D60" s="36"/>
      <c r="E60" s="36"/>
      <c r="F60" s="36"/>
      <c r="G60" s="36"/>
      <c r="H60" s="36"/>
      <c r="I60" s="36"/>
      <c r="J60" s="36"/>
      <c r="K60" s="36"/>
      <c r="L60" s="31"/>
    </row>
    <row r="61" customFormat="false" ht="15" hidden="false" customHeight="false" outlineLevel="0" collapsed="false">
      <c r="B61" s="29"/>
      <c r="C61" s="43" t="n">
        <v>2</v>
      </c>
      <c r="D61" s="43" t="s">
        <v>14</v>
      </c>
      <c r="E61" s="44" t="n">
        <v>16.39</v>
      </c>
      <c r="F61" s="43" t="n">
        <v>8.8</v>
      </c>
      <c r="G61" s="43" t="n">
        <v>1</v>
      </c>
      <c r="H61" s="44" t="n">
        <f aca="false">C61*E61*F61*G61</f>
        <v>288.464</v>
      </c>
      <c r="I61" s="43"/>
      <c r="J61" s="43"/>
      <c r="K61" s="34"/>
      <c r="L61" s="31"/>
    </row>
    <row r="62" customFormat="false" ht="15" hidden="false" customHeight="false" outlineLevel="0" collapsed="false">
      <c r="B62" s="29"/>
      <c r="C62" s="43" t="n">
        <v>2</v>
      </c>
      <c r="D62" s="43" t="s">
        <v>16</v>
      </c>
      <c r="E62" s="44" t="n">
        <v>10.55</v>
      </c>
      <c r="F62" s="43" t="n">
        <v>8.8</v>
      </c>
      <c r="G62" s="43" t="n">
        <v>1</v>
      </c>
      <c r="H62" s="43" t="n">
        <f aca="false">C62*E62*F62*G62</f>
        <v>185.68</v>
      </c>
      <c r="I62" s="43"/>
      <c r="J62" s="43"/>
      <c r="K62" s="34"/>
      <c r="L62" s="31"/>
    </row>
    <row r="63" customFormat="false" ht="15" hidden="false" customHeight="false" outlineLevel="0" collapsed="false">
      <c r="B63" s="29"/>
      <c r="C63" s="43"/>
      <c r="D63" s="43"/>
      <c r="E63" s="43"/>
      <c r="F63" s="43"/>
      <c r="G63" s="43"/>
      <c r="H63" s="44" t="n">
        <f aca="false">SUM(H61:H62)</f>
        <v>474.144</v>
      </c>
      <c r="I63" s="43" t="n">
        <v>1</v>
      </c>
      <c r="J63" s="44" t="n">
        <f aca="false">H63/I63</f>
        <v>474.144</v>
      </c>
      <c r="K63" s="34"/>
      <c r="L63" s="31"/>
    </row>
    <row r="64" customFormat="false" ht="15" hidden="false" customHeight="false" outlineLevel="0" collapsed="false">
      <c r="B64" s="29"/>
      <c r="C64" s="30"/>
      <c r="D64" s="30"/>
      <c r="E64" s="30"/>
      <c r="F64" s="30"/>
      <c r="G64" s="30"/>
      <c r="H64" s="30"/>
      <c r="I64" s="30"/>
      <c r="J64" s="30"/>
      <c r="K64" s="30"/>
      <c r="L64" s="31"/>
    </row>
    <row r="65" customFormat="false" ht="15" hidden="false" customHeight="false" outlineLevel="0" collapsed="false">
      <c r="B65" s="29"/>
      <c r="C65" s="32" t="s">
        <v>36</v>
      </c>
      <c r="D65" s="32"/>
      <c r="E65" s="32"/>
      <c r="F65" s="32"/>
      <c r="G65" s="32"/>
      <c r="H65" s="32"/>
      <c r="I65" s="32"/>
      <c r="J65" s="42" t="n">
        <f aca="false">J68</f>
        <v>1185.36</v>
      </c>
      <c r="K65" s="34" t="n">
        <f aca="false">J65/J99</f>
        <v>0.103720731935414</v>
      </c>
      <c r="L65" s="31"/>
    </row>
    <row r="66" customFormat="false" ht="15" hidden="false" customHeight="false" outlineLevel="0" collapsed="false">
      <c r="B66" s="29"/>
      <c r="C66" s="43" t="n">
        <v>1</v>
      </c>
      <c r="D66" s="43" t="s">
        <v>14</v>
      </c>
      <c r="E66" s="44" t="n">
        <v>16.39</v>
      </c>
      <c r="F66" s="43" t="n">
        <v>8.8</v>
      </c>
      <c r="G66" s="43" t="n">
        <v>5</v>
      </c>
      <c r="H66" s="44" t="n">
        <f aca="false">C66*E66*F66*G66</f>
        <v>721.16</v>
      </c>
      <c r="I66" s="43"/>
      <c r="J66" s="43"/>
      <c r="K66" s="34"/>
      <c r="L66" s="31"/>
    </row>
    <row r="67" customFormat="false" ht="15" hidden="false" customHeight="false" outlineLevel="0" collapsed="false">
      <c r="B67" s="29"/>
      <c r="C67" s="43" t="n">
        <v>1</v>
      </c>
      <c r="D67" s="43" t="s">
        <v>16</v>
      </c>
      <c r="E67" s="44" t="n">
        <v>10.55</v>
      </c>
      <c r="F67" s="43" t="n">
        <v>8.8</v>
      </c>
      <c r="G67" s="43" t="n">
        <v>5</v>
      </c>
      <c r="H67" s="43" t="n">
        <f aca="false">C67*E67*F67*G67</f>
        <v>464.2</v>
      </c>
      <c r="I67" s="43"/>
      <c r="J67" s="43"/>
      <c r="K67" s="34"/>
      <c r="L67" s="31"/>
    </row>
    <row r="68" customFormat="false" ht="15" hidden="false" customHeight="false" outlineLevel="0" collapsed="false">
      <c r="B68" s="29"/>
      <c r="C68" s="43"/>
      <c r="D68" s="43"/>
      <c r="E68" s="43"/>
      <c r="F68" s="43"/>
      <c r="G68" s="43"/>
      <c r="H68" s="44" t="n">
        <f aca="false">SUM(H66:H67)</f>
        <v>1185.36</v>
      </c>
      <c r="I68" s="43" t="n">
        <v>1</v>
      </c>
      <c r="J68" s="44" t="n">
        <f aca="false">H68/I68</f>
        <v>1185.36</v>
      </c>
      <c r="K68" s="34"/>
      <c r="L68" s="31"/>
    </row>
    <row r="69" customFormat="false" ht="15" hidden="false" customHeight="false" outlineLevel="0" collapsed="false">
      <c r="B69" s="29"/>
      <c r="C69" s="30"/>
      <c r="D69" s="30"/>
      <c r="E69" s="30"/>
      <c r="F69" s="30"/>
      <c r="G69" s="30"/>
      <c r="H69" s="30"/>
      <c r="I69" s="30"/>
      <c r="J69" s="30"/>
      <c r="K69" s="30"/>
      <c r="L69" s="31"/>
    </row>
    <row r="70" customFormat="false" ht="15" hidden="false" customHeight="false" outlineLevel="0" collapsed="false">
      <c r="B70" s="29"/>
      <c r="C70" s="32" t="s">
        <v>37</v>
      </c>
      <c r="D70" s="32"/>
      <c r="E70" s="32"/>
      <c r="F70" s="32"/>
      <c r="G70" s="32"/>
      <c r="H70" s="32"/>
      <c r="I70" s="32"/>
      <c r="J70" s="42" t="n">
        <f aca="false">J73</f>
        <v>566.984</v>
      </c>
      <c r="K70" s="34" t="n">
        <f aca="false">J70/J99</f>
        <v>0.0496119284231532</v>
      </c>
      <c r="L70" s="31"/>
    </row>
    <row r="71" customFormat="false" ht="15" hidden="false" customHeight="false" outlineLevel="0" collapsed="false">
      <c r="B71" s="29"/>
      <c r="C71" s="43" t="n">
        <v>2</v>
      </c>
      <c r="D71" s="43" t="s">
        <v>14</v>
      </c>
      <c r="E71" s="44" t="n">
        <v>16.39</v>
      </c>
      <c r="F71" s="43" t="n">
        <v>8.8</v>
      </c>
      <c r="G71" s="43" t="n">
        <v>1</v>
      </c>
      <c r="H71" s="44" t="n">
        <f aca="false">C71*E71*F71*G71</f>
        <v>288.464</v>
      </c>
      <c r="I71" s="43"/>
      <c r="J71" s="44"/>
      <c r="K71" s="34"/>
      <c r="L71" s="31"/>
    </row>
    <row r="72" customFormat="false" ht="15" hidden="false" customHeight="false" outlineLevel="0" collapsed="false">
      <c r="B72" s="29"/>
      <c r="C72" s="43" t="n">
        <v>3</v>
      </c>
      <c r="D72" s="43" t="s">
        <v>16</v>
      </c>
      <c r="E72" s="44" t="n">
        <v>10.55</v>
      </c>
      <c r="F72" s="43" t="n">
        <v>8.8</v>
      </c>
      <c r="G72" s="43" t="n">
        <v>1</v>
      </c>
      <c r="H72" s="44" t="n">
        <f aca="false">C72*E72*F72*G72</f>
        <v>278.52</v>
      </c>
      <c r="I72" s="43"/>
      <c r="J72" s="44"/>
      <c r="K72" s="34"/>
      <c r="L72" s="31"/>
    </row>
    <row r="73" customFormat="false" ht="15" hidden="false" customHeight="false" outlineLevel="0" collapsed="false">
      <c r="B73" s="29"/>
      <c r="C73" s="43"/>
      <c r="D73" s="43"/>
      <c r="E73" s="43"/>
      <c r="F73" s="43"/>
      <c r="G73" s="43"/>
      <c r="H73" s="44" t="n">
        <f aca="false">SUM(H71:H72)</f>
        <v>566.984</v>
      </c>
      <c r="I73" s="43" t="n">
        <v>1</v>
      </c>
      <c r="J73" s="44" t="n">
        <f aca="false">H73/I73</f>
        <v>566.984</v>
      </c>
      <c r="K73" s="34"/>
      <c r="L73" s="31"/>
    </row>
    <row r="74" customFormat="false" ht="15" hidden="false" customHeight="false" outlineLevel="0" collapsed="false">
      <c r="B74" s="29"/>
      <c r="C74" s="30"/>
      <c r="D74" s="30"/>
      <c r="E74" s="30"/>
      <c r="F74" s="30"/>
      <c r="G74" s="30"/>
      <c r="H74" s="30"/>
      <c r="I74" s="30"/>
      <c r="J74" s="30"/>
      <c r="K74" s="30"/>
      <c r="L74" s="31"/>
    </row>
    <row r="75" customFormat="false" ht="15" hidden="false" customHeight="false" outlineLevel="0" collapsed="false">
      <c r="B75" s="29"/>
      <c r="C75" s="32" t="s">
        <v>38</v>
      </c>
      <c r="D75" s="32"/>
      <c r="E75" s="32"/>
      <c r="F75" s="32"/>
      <c r="G75" s="32"/>
      <c r="H75" s="32"/>
      <c r="I75" s="32"/>
      <c r="J75" s="42" t="n">
        <f aca="false">J78</f>
        <v>474.144</v>
      </c>
      <c r="K75" s="34" t="n">
        <f aca="false">J75/J99</f>
        <v>0.0414882927741657</v>
      </c>
      <c r="L75" s="31"/>
    </row>
    <row r="76" customFormat="false" ht="15" hidden="false" customHeight="false" outlineLevel="0" collapsed="false">
      <c r="B76" s="29"/>
      <c r="C76" s="43" t="n">
        <v>2</v>
      </c>
      <c r="D76" s="43" t="s">
        <v>25</v>
      </c>
      <c r="E76" s="44" t="n">
        <v>16.39</v>
      </c>
      <c r="F76" s="43" t="n">
        <v>8.8</v>
      </c>
      <c r="G76" s="43" t="n">
        <v>1</v>
      </c>
      <c r="H76" s="44" t="n">
        <f aca="false">G76*F76*E76*C76</f>
        <v>288.464</v>
      </c>
      <c r="I76" s="43"/>
      <c r="J76" s="43"/>
      <c r="K76" s="34"/>
      <c r="L76" s="31"/>
    </row>
    <row r="77" customFormat="false" ht="15" hidden="false" customHeight="false" outlineLevel="0" collapsed="false">
      <c r="B77" s="29"/>
      <c r="C77" s="43" t="n">
        <v>2</v>
      </c>
      <c r="D77" s="43" t="s">
        <v>16</v>
      </c>
      <c r="E77" s="44" t="n">
        <v>10.55</v>
      </c>
      <c r="F77" s="43" t="n">
        <v>8.8</v>
      </c>
      <c r="G77" s="43" t="n">
        <v>1</v>
      </c>
      <c r="H77" s="44" t="n">
        <f aca="false">G77*F77*E77*C77</f>
        <v>185.68</v>
      </c>
      <c r="I77" s="43"/>
      <c r="J77" s="43"/>
      <c r="K77" s="34"/>
      <c r="L77" s="31"/>
    </row>
    <row r="78" customFormat="false" ht="15" hidden="false" customHeight="false" outlineLevel="0" collapsed="false">
      <c r="B78" s="29"/>
      <c r="C78" s="43"/>
      <c r="D78" s="43"/>
      <c r="E78" s="43"/>
      <c r="F78" s="43"/>
      <c r="G78" s="43"/>
      <c r="H78" s="44" t="n">
        <f aca="false">SUM(H76:H77)</f>
        <v>474.144</v>
      </c>
      <c r="I78" s="43" t="n">
        <v>1</v>
      </c>
      <c r="J78" s="44" t="n">
        <f aca="false">H78/I78</f>
        <v>474.144</v>
      </c>
      <c r="K78" s="34"/>
      <c r="L78" s="31"/>
    </row>
    <row r="79" customFormat="false" ht="15" hidden="false" customHeight="false" outlineLevel="0" collapsed="false">
      <c r="B79" s="29"/>
      <c r="C79" s="30"/>
      <c r="D79" s="30"/>
      <c r="E79" s="30"/>
      <c r="F79" s="30"/>
      <c r="G79" s="30"/>
      <c r="H79" s="30"/>
      <c r="I79" s="30"/>
      <c r="J79" s="30"/>
      <c r="K79" s="30"/>
      <c r="L79" s="31"/>
    </row>
    <row r="80" customFormat="false" ht="15" hidden="false" customHeight="false" outlineLevel="0" collapsed="false">
      <c r="B80" s="29"/>
      <c r="C80" s="32" t="s">
        <v>39</v>
      </c>
      <c r="D80" s="32"/>
      <c r="E80" s="32"/>
      <c r="F80" s="32"/>
      <c r="G80" s="32"/>
      <c r="H80" s="32"/>
      <c r="I80" s="32"/>
      <c r="J80" s="42" t="n">
        <f aca="false">J83</f>
        <v>237.072</v>
      </c>
      <c r="K80" s="34" t="n">
        <f aca="false">J80/J99</f>
        <v>0.0207441463870828</v>
      </c>
      <c r="L80" s="31"/>
    </row>
    <row r="81" customFormat="false" ht="15" hidden="false" customHeight="false" outlineLevel="0" collapsed="false">
      <c r="B81" s="29"/>
      <c r="C81" s="43" t="n">
        <v>2</v>
      </c>
      <c r="D81" s="43" t="s">
        <v>27</v>
      </c>
      <c r="E81" s="44" t="n">
        <v>16.39</v>
      </c>
      <c r="F81" s="43" t="n">
        <v>8.8</v>
      </c>
      <c r="G81" s="43" t="n">
        <v>1</v>
      </c>
      <c r="H81" s="44" t="n">
        <f aca="false">G81*F81*E81*C81</f>
        <v>288.464</v>
      </c>
      <c r="I81" s="43"/>
      <c r="J81" s="43"/>
      <c r="K81" s="34"/>
      <c r="L81" s="31"/>
    </row>
    <row r="82" customFormat="false" ht="15" hidden="false" customHeight="false" outlineLevel="0" collapsed="false">
      <c r="B82" s="29"/>
      <c r="C82" s="43" t="n">
        <v>2</v>
      </c>
      <c r="D82" s="43" t="s">
        <v>16</v>
      </c>
      <c r="E82" s="44" t="n">
        <v>10.55</v>
      </c>
      <c r="F82" s="43" t="n">
        <v>8.8</v>
      </c>
      <c r="G82" s="43" t="n">
        <v>1</v>
      </c>
      <c r="H82" s="44" t="n">
        <f aca="false">G82*F82*E82*C82</f>
        <v>185.68</v>
      </c>
      <c r="I82" s="43"/>
      <c r="J82" s="43"/>
      <c r="K82" s="34"/>
      <c r="L82" s="31"/>
    </row>
    <row r="83" customFormat="false" ht="15" hidden="false" customHeight="false" outlineLevel="0" collapsed="false">
      <c r="B83" s="29"/>
      <c r="C83" s="43"/>
      <c r="D83" s="43"/>
      <c r="E83" s="43"/>
      <c r="F83" s="43"/>
      <c r="G83" s="43"/>
      <c r="H83" s="44" t="n">
        <f aca="false">SUM(H81:H82)</f>
        <v>474.144</v>
      </c>
      <c r="I83" s="43" t="n">
        <v>2</v>
      </c>
      <c r="J83" s="44" t="n">
        <f aca="false">H83/I83</f>
        <v>237.072</v>
      </c>
      <c r="K83" s="34"/>
      <c r="L83" s="31"/>
    </row>
    <row r="84" customFormat="false" ht="15" hidden="false" customHeight="false" outlineLevel="0" collapsed="false"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1"/>
    </row>
    <row r="85" customFormat="false" ht="15" hidden="false" customHeight="false" outlineLevel="0" collapsed="false">
      <c r="B85" s="29"/>
      <c r="C85" s="32" t="s">
        <v>40</v>
      </c>
      <c r="D85" s="32"/>
      <c r="E85" s="32"/>
      <c r="F85" s="32"/>
      <c r="G85" s="32"/>
      <c r="H85" s="32"/>
      <c r="I85" s="32"/>
      <c r="J85" s="42" t="n">
        <f aca="false">J88</f>
        <v>948.288</v>
      </c>
      <c r="K85" s="34" t="n">
        <f aca="false">J85/J99</f>
        <v>0.0829765855483313</v>
      </c>
      <c r="L85" s="31"/>
    </row>
    <row r="86" customFormat="false" ht="15" hidden="false" customHeight="false" outlineLevel="0" collapsed="false">
      <c r="B86" s="29"/>
      <c r="C86" s="43" t="n">
        <v>1</v>
      </c>
      <c r="D86" s="43" t="s">
        <v>41</v>
      </c>
      <c r="E86" s="44" t="n">
        <v>16.39</v>
      </c>
      <c r="F86" s="43" t="n">
        <v>8.8</v>
      </c>
      <c r="G86" s="43" t="n">
        <v>4</v>
      </c>
      <c r="H86" s="44" t="n">
        <f aca="false">C86*E86*F86*G86</f>
        <v>576.928</v>
      </c>
      <c r="I86" s="43"/>
      <c r="J86" s="43"/>
      <c r="K86" s="34"/>
      <c r="L86" s="31"/>
    </row>
    <row r="87" customFormat="false" ht="15" hidden="false" customHeight="false" outlineLevel="0" collapsed="false">
      <c r="B87" s="29"/>
      <c r="C87" s="43" t="n">
        <v>1</v>
      </c>
      <c r="D87" s="43" t="s">
        <v>16</v>
      </c>
      <c r="E87" s="44" t="n">
        <v>10.55</v>
      </c>
      <c r="F87" s="43" t="n">
        <v>8.8</v>
      </c>
      <c r="G87" s="43" t="n">
        <v>4</v>
      </c>
      <c r="H87" s="43" t="n">
        <f aca="false">C87*E87*F87*G87</f>
        <v>371.36</v>
      </c>
      <c r="I87" s="43"/>
      <c r="J87" s="43"/>
      <c r="K87" s="34"/>
      <c r="L87" s="31"/>
    </row>
    <row r="88" customFormat="false" ht="15" hidden="false" customHeight="false" outlineLevel="0" collapsed="false">
      <c r="B88" s="29"/>
      <c r="C88" s="43"/>
      <c r="D88" s="43"/>
      <c r="E88" s="43"/>
      <c r="F88" s="43"/>
      <c r="G88" s="43"/>
      <c r="H88" s="44" t="n">
        <f aca="false">SUM(H86:H87)</f>
        <v>948.288</v>
      </c>
      <c r="I88" s="43" t="n">
        <v>1</v>
      </c>
      <c r="J88" s="44" t="n">
        <f aca="false">H88/I88</f>
        <v>948.288</v>
      </c>
      <c r="K88" s="34"/>
      <c r="L88" s="31"/>
    </row>
    <row r="89" customFormat="false" ht="15" hidden="false" customHeight="false" outlineLevel="0" collapsed="false"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1"/>
    </row>
    <row r="90" customFormat="false" ht="15" hidden="false" customHeight="false" outlineLevel="0" collapsed="false">
      <c r="B90" s="29"/>
      <c r="C90" s="32" t="s">
        <v>42</v>
      </c>
      <c r="D90" s="32"/>
      <c r="E90" s="32"/>
      <c r="F90" s="32"/>
      <c r="G90" s="32"/>
      <c r="H90" s="32"/>
      <c r="I90" s="32"/>
      <c r="J90" s="46" t="n">
        <f aca="false">J91</f>
        <v>278.52</v>
      </c>
      <c r="K90" s="34" t="n">
        <f aca="false">J90/J99</f>
        <v>0.0243709069469626</v>
      </c>
      <c r="L90" s="31"/>
    </row>
    <row r="91" customFormat="false" ht="15" hidden="false" customHeight="false" outlineLevel="0" collapsed="false">
      <c r="B91" s="29"/>
      <c r="C91" s="43" t="n">
        <v>3</v>
      </c>
      <c r="D91" s="43" t="s">
        <v>16</v>
      </c>
      <c r="E91" s="44" t="n">
        <v>10.55</v>
      </c>
      <c r="F91" s="43" t="n">
        <v>8.8</v>
      </c>
      <c r="G91" s="43" t="n">
        <v>1</v>
      </c>
      <c r="H91" s="43" t="n">
        <f aca="false">G91*F91*E91*C91</f>
        <v>278.52</v>
      </c>
      <c r="I91" s="43" t="n">
        <v>1</v>
      </c>
      <c r="J91" s="43" t="n">
        <f aca="false">H91/I91</f>
        <v>278.52</v>
      </c>
      <c r="K91" s="34"/>
      <c r="L91" s="31"/>
    </row>
    <row r="92" customFormat="false" ht="15" hidden="false" customHeight="false" outlineLevel="0" collapsed="false"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1"/>
    </row>
    <row r="93" customFormat="false" ht="15" hidden="false" customHeight="false" outlineLevel="0" collapsed="false">
      <c r="B93" s="29"/>
      <c r="C93" s="32" t="s">
        <v>43</v>
      </c>
      <c r="D93" s="32"/>
      <c r="E93" s="32"/>
      <c r="F93" s="32"/>
      <c r="G93" s="32"/>
      <c r="H93" s="32"/>
      <c r="I93" s="32"/>
      <c r="J93" s="42" t="n">
        <f aca="false">J97</f>
        <v>381.304</v>
      </c>
      <c r="K93" s="34" t="n">
        <f aca="false">J93/J99</f>
        <v>0.0333646571251781</v>
      </c>
      <c r="L93" s="31"/>
    </row>
    <row r="94" customFormat="false" ht="15" hidden="false" customHeight="false" outlineLevel="0" collapsed="false">
      <c r="B94" s="29"/>
      <c r="C94" s="43" t="n">
        <v>1</v>
      </c>
      <c r="D94" s="43" t="s">
        <v>27</v>
      </c>
      <c r="E94" s="44" t="n">
        <v>16.39</v>
      </c>
      <c r="F94" s="43" t="n">
        <v>8.8</v>
      </c>
      <c r="G94" s="43" t="n">
        <v>1</v>
      </c>
      <c r="H94" s="43" t="n">
        <f aca="false">E94*F94*G94</f>
        <v>144.232</v>
      </c>
      <c r="I94" s="43"/>
      <c r="J94" s="42"/>
      <c r="K94" s="34"/>
      <c r="L94" s="31"/>
    </row>
    <row r="95" customFormat="false" ht="15" hidden="false" customHeight="false" outlineLevel="0" collapsed="false">
      <c r="B95" s="29"/>
      <c r="C95" s="43" t="n">
        <v>1</v>
      </c>
      <c r="D95" s="43" t="s">
        <v>25</v>
      </c>
      <c r="E95" s="44" t="n">
        <v>16.39</v>
      </c>
      <c r="F95" s="43" t="n">
        <v>8.8</v>
      </c>
      <c r="G95" s="43" t="n">
        <v>1</v>
      </c>
      <c r="H95" s="43" t="n">
        <f aca="false">E95*F95*G95</f>
        <v>144.232</v>
      </c>
      <c r="I95" s="43"/>
      <c r="J95" s="42"/>
      <c r="K95" s="34"/>
      <c r="L95" s="31"/>
    </row>
    <row r="96" customFormat="false" ht="15" hidden="false" customHeight="false" outlineLevel="0" collapsed="false">
      <c r="B96" s="29"/>
      <c r="C96" s="43" t="n">
        <v>1</v>
      </c>
      <c r="D96" s="43" t="s">
        <v>16</v>
      </c>
      <c r="E96" s="44" t="n">
        <v>10.55</v>
      </c>
      <c r="F96" s="43" t="n">
        <v>8.8</v>
      </c>
      <c r="G96" s="43" t="n">
        <v>1</v>
      </c>
      <c r="H96" s="43" t="n">
        <f aca="false">E96*F96*G96</f>
        <v>92.84</v>
      </c>
      <c r="I96" s="43"/>
      <c r="J96" s="42"/>
      <c r="K96" s="34"/>
      <c r="L96" s="50"/>
    </row>
    <row r="97" customFormat="false" ht="15" hidden="false" customHeight="false" outlineLevel="0" collapsed="false">
      <c r="B97" s="29"/>
      <c r="C97" s="43"/>
      <c r="D97" s="43"/>
      <c r="E97" s="44"/>
      <c r="F97" s="43"/>
      <c r="G97" s="43"/>
      <c r="H97" s="43" t="n">
        <f aca="false">SUM(H94:H96)</f>
        <v>381.304</v>
      </c>
      <c r="I97" s="43" t="n">
        <v>1</v>
      </c>
      <c r="J97" s="51" t="n">
        <f aca="false">H97/I97</f>
        <v>381.304</v>
      </c>
      <c r="K97" s="34"/>
      <c r="L97" s="31"/>
    </row>
    <row r="98" customFormat="false" ht="15" hidden="false" customHeight="false" outlineLevel="0" collapsed="false">
      <c r="B98" s="29"/>
      <c r="C98" s="35"/>
      <c r="D98" s="35"/>
      <c r="E98" s="35"/>
      <c r="F98" s="35"/>
      <c r="G98" s="35"/>
      <c r="H98" s="35"/>
      <c r="I98" s="35"/>
      <c r="J98" s="35"/>
      <c r="K98" s="35"/>
      <c r="L98" s="31"/>
    </row>
    <row r="99" customFormat="false" ht="15" hidden="false" customHeight="false" outlineLevel="0" collapsed="false">
      <c r="B99" s="29"/>
      <c r="C99" s="32" t="s">
        <v>9</v>
      </c>
      <c r="D99" s="32"/>
      <c r="E99" s="32"/>
      <c r="F99" s="32"/>
      <c r="G99" s="32"/>
      <c r="H99" s="32"/>
      <c r="I99" s="32"/>
      <c r="J99" s="52" t="n">
        <f aca="false">J8+J14+J18+J24+J48+J51+J65+J70+J75+J80+J85+J90+J93</f>
        <v>11428.3805935549</v>
      </c>
      <c r="K99" s="34" t="n">
        <v>1</v>
      </c>
      <c r="L99" s="31"/>
    </row>
    <row r="100" customFormat="false" ht="15" hidden="false" customHeight="false" outlineLevel="0" collapsed="false">
      <c r="A100" s="13"/>
      <c r="B100" s="29"/>
      <c r="C100" s="53"/>
      <c r="D100" s="53"/>
      <c r="E100" s="53"/>
      <c r="F100" s="53"/>
      <c r="G100" s="53"/>
      <c r="H100" s="53"/>
      <c r="I100" s="53"/>
      <c r="J100" s="53"/>
      <c r="K100" s="53"/>
      <c r="L100" s="31"/>
      <c r="M100" s="13"/>
    </row>
    <row r="101" customFormat="false" ht="15" hidden="false" customHeight="false" outlineLevel="0" collapsed="false">
      <c r="B101" s="29"/>
      <c r="C101" s="32" t="s">
        <v>44</v>
      </c>
      <c r="D101" s="32"/>
      <c r="E101" s="32"/>
      <c r="F101" s="32"/>
      <c r="G101" s="32"/>
      <c r="H101" s="32"/>
      <c r="I101" s="32"/>
      <c r="J101" s="32"/>
      <c r="K101" s="32"/>
      <c r="L101" s="31"/>
    </row>
    <row r="102" customFormat="false" ht="15" hidden="false" customHeight="false" outlineLevel="0" collapsed="false">
      <c r="B102" s="29"/>
      <c r="C102" s="32" t="s">
        <v>45</v>
      </c>
      <c r="D102" s="32"/>
      <c r="E102" s="32"/>
      <c r="F102" s="32"/>
      <c r="G102" s="32"/>
      <c r="H102" s="32"/>
      <c r="I102" s="32"/>
      <c r="J102" s="32"/>
      <c r="K102" s="32"/>
      <c r="L102" s="31"/>
    </row>
    <row r="103" customFormat="false" ht="15" hidden="false" customHeight="false" outlineLevel="0" collapsed="false">
      <c r="B103" s="29"/>
      <c r="C103" s="32" t="s">
        <v>46</v>
      </c>
      <c r="D103" s="32"/>
      <c r="E103" s="32"/>
      <c r="F103" s="32"/>
      <c r="G103" s="32"/>
      <c r="H103" s="32"/>
      <c r="I103" s="32"/>
      <c r="J103" s="32"/>
      <c r="K103" s="32"/>
      <c r="L103" s="31"/>
    </row>
    <row r="104" customFormat="false" ht="15" hidden="false" customHeight="false" outlineLevel="0" collapsed="false">
      <c r="A104" s="13"/>
      <c r="B104" s="29"/>
      <c r="C104" s="54"/>
      <c r="D104" s="54"/>
      <c r="E104" s="54"/>
      <c r="F104" s="54"/>
      <c r="G104" s="54"/>
      <c r="H104" s="54"/>
      <c r="I104" s="54"/>
      <c r="J104" s="54"/>
      <c r="K104" s="54"/>
      <c r="L104" s="31"/>
    </row>
    <row r="105" customFormat="false" ht="15" hidden="false" customHeight="false" outlineLevel="0" collapsed="false">
      <c r="B105" s="29"/>
      <c r="C105" s="32" t="s">
        <v>47</v>
      </c>
      <c r="D105" s="32"/>
      <c r="E105" s="32"/>
      <c r="F105" s="32"/>
      <c r="G105" s="32"/>
      <c r="H105" s="32"/>
      <c r="I105" s="32"/>
      <c r="J105" s="32"/>
      <c r="K105" s="32"/>
      <c r="L105" s="31"/>
    </row>
    <row r="106" customFormat="false" ht="15" hidden="false" customHeight="false" outlineLevel="0" collapsed="false">
      <c r="B106" s="29"/>
      <c r="C106" s="32" t="s">
        <v>48</v>
      </c>
      <c r="D106" s="32"/>
      <c r="E106" s="32"/>
      <c r="F106" s="32"/>
      <c r="G106" s="32"/>
      <c r="H106" s="32"/>
      <c r="I106" s="32"/>
      <c r="J106" s="32"/>
      <c r="K106" s="32"/>
      <c r="L106" s="31"/>
    </row>
    <row r="107" customFormat="false" ht="15" hidden="false" customHeight="false" outlineLevel="0" collapsed="false">
      <c r="B107" s="29"/>
      <c r="C107" s="32" t="s">
        <v>49</v>
      </c>
      <c r="D107" s="32"/>
      <c r="E107" s="32"/>
      <c r="F107" s="32"/>
      <c r="G107" s="32"/>
      <c r="H107" s="32"/>
      <c r="I107" s="32"/>
      <c r="J107" s="32"/>
      <c r="K107" s="32"/>
      <c r="L107" s="31"/>
    </row>
    <row r="108" customFormat="false" ht="15" hidden="false" customHeight="false" outlineLevel="0" collapsed="false">
      <c r="B108" s="29"/>
      <c r="C108" s="32" t="s">
        <v>50</v>
      </c>
      <c r="D108" s="32"/>
      <c r="E108" s="32"/>
      <c r="F108" s="32"/>
      <c r="G108" s="32"/>
      <c r="H108" s="32"/>
      <c r="I108" s="32"/>
      <c r="J108" s="32"/>
      <c r="K108" s="32"/>
      <c r="L108" s="31"/>
    </row>
    <row r="109" customFormat="false" ht="15" hidden="false" customHeight="false" outlineLevel="0" collapsed="false">
      <c r="B109" s="29"/>
      <c r="C109" s="32" t="s">
        <v>51</v>
      </c>
      <c r="D109" s="32"/>
      <c r="E109" s="32"/>
      <c r="F109" s="32"/>
      <c r="G109" s="32"/>
      <c r="H109" s="32"/>
      <c r="I109" s="32"/>
      <c r="J109" s="32"/>
      <c r="K109" s="32"/>
      <c r="L109" s="31"/>
    </row>
    <row r="110" customFormat="false" ht="16" hidden="false" customHeight="false" outlineLevel="0" collapsed="false">
      <c r="B110" s="55"/>
      <c r="C110" s="56"/>
      <c r="D110" s="56"/>
      <c r="E110" s="56"/>
      <c r="F110" s="56"/>
      <c r="G110" s="56"/>
      <c r="H110" s="56"/>
      <c r="I110" s="56"/>
      <c r="J110" s="56"/>
      <c r="K110" s="57"/>
      <c r="L110" s="58"/>
    </row>
  </sheetData>
  <mergeCells count="52">
    <mergeCell ref="E2:H2"/>
    <mergeCell ref="B3:L3"/>
    <mergeCell ref="B4:L4"/>
    <mergeCell ref="E5:H5"/>
    <mergeCell ref="C7:K7"/>
    <mergeCell ref="C8:I8"/>
    <mergeCell ref="P9:U9"/>
    <mergeCell ref="C13:K13"/>
    <mergeCell ref="C14:I14"/>
    <mergeCell ref="C17:K17"/>
    <mergeCell ref="C18:I18"/>
    <mergeCell ref="C23:K23"/>
    <mergeCell ref="C24:I24"/>
    <mergeCell ref="C25:K25"/>
    <mergeCell ref="C29:K29"/>
    <mergeCell ref="C33:K33"/>
    <mergeCell ref="C35:K35"/>
    <mergeCell ref="C39:K39"/>
    <mergeCell ref="C43:K43"/>
    <mergeCell ref="C47:K47"/>
    <mergeCell ref="C48:I48"/>
    <mergeCell ref="C50:K50"/>
    <mergeCell ref="C51:I51"/>
    <mergeCell ref="C52:K52"/>
    <mergeCell ref="C54:K54"/>
    <mergeCell ref="C60:K60"/>
    <mergeCell ref="C64:K64"/>
    <mergeCell ref="C65:I65"/>
    <mergeCell ref="C69:K69"/>
    <mergeCell ref="C70:I70"/>
    <mergeCell ref="C74:K74"/>
    <mergeCell ref="C75:I75"/>
    <mergeCell ref="C79:K79"/>
    <mergeCell ref="C80:I80"/>
    <mergeCell ref="C84:K84"/>
    <mergeCell ref="C85:I85"/>
    <mergeCell ref="C89:K89"/>
    <mergeCell ref="C90:I90"/>
    <mergeCell ref="C92:K92"/>
    <mergeCell ref="C93:I93"/>
    <mergeCell ref="C98:K98"/>
    <mergeCell ref="C99:I99"/>
    <mergeCell ref="C100:K100"/>
    <mergeCell ref="C101:K101"/>
    <mergeCell ref="C102:K102"/>
    <mergeCell ref="C103:K103"/>
    <mergeCell ref="C104:K104"/>
    <mergeCell ref="C105:K105"/>
    <mergeCell ref="C106:K106"/>
    <mergeCell ref="C107:K107"/>
    <mergeCell ref="C108:K108"/>
    <mergeCell ref="C109:K109"/>
  </mergeCell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95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0" activeCellId="0" sqref="I10"/>
    </sheetView>
  </sheetViews>
  <sheetFormatPr defaultRowHeight="15" zeroHeight="false" outlineLevelRow="0" outlineLevelCol="0"/>
  <cols>
    <col collapsed="false" customWidth="true" hidden="false" outlineLevel="0" max="1" min="1" style="0" width="8.83"/>
    <col collapsed="false" customWidth="true" hidden="false" outlineLevel="0" max="2" min="2" style="0" width="3.66"/>
    <col collapsed="false" customWidth="true" hidden="false" outlineLevel="0" max="3" min="3" style="0" width="8.83"/>
    <col collapsed="false" customWidth="true" hidden="false" outlineLevel="0" max="4" min="4" style="0" width="12"/>
    <col collapsed="false" customWidth="true" hidden="false" outlineLevel="0" max="6" min="5" style="0" width="8.83"/>
    <col collapsed="false" customWidth="true" hidden="false" outlineLevel="0" max="7" min="7" style="0" width="6.16"/>
    <col collapsed="false" customWidth="true" hidden="false" outlineLevel="0" max="9" min="8" style="0" width="8.83"/>
    <col collapsed="false" customWidth="true" hidden="false" outlineLevel="0" max="10" min="10" style="12" width="10.51"/>
    <col collapsed="false" customWidth="true" hidden="false" outlineLevel="0" max="11" min="11" style="13" width="8.83"/>
    <col collapsed="false" customWidth="true" hidden="false" outlineLevel="0" max="12" min="12" style="0" width="3.5"/>
    <col collapsed="false" customWidth="true" hidden="false" outlineLevel="0" max="1025" min="13" style="0" width="8.83"/>
  </cols>
  <sheetData>
    <row r="1" customFormat="false" ht="16" hidden="false" customHeight="false" outlineLevel="0" collapsed="false">
      <c r="J1" s="13"/>
    </row>
    <row r="2" s="14" customFormat="true" ht="19" hidden="false" customHeight="false" outlineLevel="0" collapsed="false">
      <c r="B2" s="15"/>
      <c r="C2" s="16"/>
      <c r="D2" s="17"/>
      <c r="E2" s="18"/>
      <c r="F2" s="18"/>
      <c r="G2" s="18"/>
      <c r="H2" s="18"/>
      <c r="I2" s="16"/>
      <c r="J2" s="16"/>
      <c r="K2" s="16"/>
      <c r="L2" s="19"/>
    </row>
    <row r="3" s="14" customFormat="true" ht="15" hidden="false" customHeight="true" outlineLevel="0" collapsed="false">
      <c r="B3" s="20" t="s">
        <v>2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4" s="14" customFormat="true" ht="24" hidden="false" customHeight="true" outlineLevel="0" collapsed="false">
      <c r="B4" s="20" t="s">
        <v>52</v>
      </c>
      <c r="C4" s="20"/>
      <c r="D4" s="20"/>
      <c r="E4" s="20"/>
      <c r="F4" s="20"/>
      <c r="G4" s="20"/>
      <c r="H4" s="20"/>
      <c r="I4" s="20"/>
      <c r="J4" s="20"/>
      <c r="K4" s="20"/>
      <c r="L4" s="20"/>
    </row>
    <row r="5" s="1" customFormat="true" ht="25" hidden="false" customHeight="true" outlineLevel="0" collapsed="false">
      <c r="B5" s="5"/>
      <c r="C5" s="21"/>
      <c r="D5" s="22"/>
      <c r="E5" s="23"/>
      <c r="F5" s="23"/>
      <c r="G5" s="23"/>
      <c r="H5" s="23"/>
      <c r="I5" s="22"/>
      <c r="J5" s="21"/>
      <c r="K5" s="24"/>
      <c r="L5" s="7"/>
    </row>
    <row r="6" s="25" customFormat="true" ht="15" hidden="false" customHeight="false" outlineLevel="0" collapsed="false">
      <c r="B6" s="26"/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7" t="s">
        <v>9</v>
      </c>
      <c r="I6" s="27" t="s">
        <v>10</v>
      </c>
      <c r="J6" s="59" t="s">
        <v>11</v>
      </c>
      <c r="K6" s="34" t="s">
        <v>12</v>
      </c>
      <c r="L6" s="28"/>
    </row>
    <row r="7" customFormat="false" ht="15" hidden="false" customHeight="false" outlineLevel="0" collapsed="false">
      <c r="B7" s="29"/>
      <c r="C7" s="30"/>
      <c r="D7" s="30"/>
      <c r="E7" s="30"/>
      <c r="F7" s="30"/>
      <c r="G7" s="30"/>
      <c r="H7" s="30"/>
      <c r="I7" s="30"/>
      <c r="J7" s="30"/>
      <c r="K7" s="30"/>
      <c r="L7" s="31"/>
    </row>
    <row r="8" customFormat="false" ht="15" hidden="false" customHeight="false" outlineLevel="0" collapsed="false">
      <c r="B8" s="29"/>
      <c r="C8" s="32" t="s">
        <v>13</v>
      </c>
      <c r="D8" s="32"/>
      <c r="E8" s="32"/>
      <c r="F8" s="32"/>
      <c r="G8" s="32"/>
      <c r="H8" s="32"/>
      <c r="I8" s="32"/>
      <c r="J8" s="60" t="n">
        <f aca="false">J12</f>
        <v>45.2503406813627</v>
      </c>
      <c r="K8" s="34" t="n">
        <f aca="false">J8/J84</f>
        <v>0.00546842991112938</v>
      </c>
      <c r="L8" s="31"/>
    </row>
    <row r="9" customFormat="false" ht="15" hidden="false" customHeight="true" outlineLevel="0" collapsed="false">
      <c r="B9" s="29"/>
      <c r="C9" s="30" t="n">
        <v>2</v>
      </c>
      <c r="D9" s="36" t="s">
        <v>14</v>
      </c>
      <c r="E9" s="39" t="n">
        <v>16.39</v>
      </c>
      <c r="F9" s="38" t="n">
        <v>8.8</v>
      </c>
      <c r="G9" s="38" t="n">
        <v>6</v>
      </c>
      <c r="H9" s="39" t="n">
        <f aca="false">G9*F9*E9*C9</f>
        <v>1730.784</v>
      </c>
      <c r="I9" s="30"/>
      <c r="J9" s="61"/>
      <c r="K9" s="34"/>
      <c r="L9" s="31"/>
      <c r="P9" s="40"/>
      <c r="Q9" s="40"/>
      <c r="R9" s="40"/>
      <c r="S9" s="40"/>
      <c r="T9" s="40"/>
      <c r="U9" s="40"/>
    </row>
    <row r="10" customFormat="false" ht="15" hidden="false" customHeight="false" outlineLevel="0" collapsed="false">
      <c r="B10" s="29"/>
      <c r="C10" s="30" t="n">
        <v>6</v>
      </c>
      <c r="D10" s="36" t="s">
        <v>15</v>
      </c>
      <c r="E10" s="39" t="n">
        <v>16.39</v>
      </c>
      <c r="F10" s="38" t="n">
        <v>8.8</v>
      </c>
      <c r="G10" s="38" t="n">
        <v>8</v>
      </c>
      <c r="H10" s="37" t="n">
        <f aca="false">G10*F10*E10*C10</f>
        <v>6923.136</v>
      </c>
      <c r="I10" s="30"/>
      <c r="J10" s="61"/>
      <c r="K10" s="34"/>
      <c r="L10" s="31"/>
    </row>
    <row r="11" customFormat="false" ht="15" hidden="false" customHeight="false" outlineLevel="0" collapsed="false">
      <c r="B11" s="29"/>
      <c r="C11" s="30" t="n">
        <v>15</v>
      </c>
      <c r="D11" s="36" t="s">
        <v>16</v>
      </c>
      <c r="E11" s="39" t="n">
        <v>10.55</v>
      </c>
      <c r="F11" s="38" t="n">
        <v>8.8</v>
      </c>
      <c r="G11" s="38" t="n">
        <v>10</v>
      </c>
      <c r="H11" s="37" t="n">
        <f aca="false">G11*F11*E11*C11</f>
        <v>13926</v>
      </c>
      <c r="I11" s="30"/>
      <c r="J11" s="61"/>
      <c r="K11" s="34"/>
      <c r="L11" s="31"/>
    </row>
    <row r="12" customFormat="false" ht="15" hidden="false" customHeight="false" outlineLevel="0" collapsed="false">
      <c r="B12" s="29"/>
      <c r="C12" s="30"/>
      <c r="D12" s="30"/>
      <c r="E12" s="30"/>
      <c r="F12" s="30"/>
      <c r="G12" s="38"/>
      <c r="H12" s="37" t="n">
        <f aca="false">SUM(H9:H11)</f>
        <v>22579.92</v>
      </c>
      <c r="I12" s="30" t="n">
        <v>499</v>
      </c>
      <c r="J12" s="62" t="n">
        <f aca="false">H12/I12</f>
        <v>45.2503406813627</v>
      </c>
      <c r="K12" s="34"/>
      <c r="L12" s="31"/>
    </row>
    <row r="13" customFormat="false" ht="15" hidden="false" customHeight="false" outlineLevel="0" collapsed="false"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1"/>
    </row>
    <row r="14" customFormat="false" ht="15" hidden="false" customHeight="false" outlineLevel="0" collapsed="false">
      <c r="B14" s="29"/>
      <c r="C14" s="32" t="s">
        <v>17</v>
      </c>
      <c r="D14" s="32"/>
      <c r="E14" s="32"/>
      <c r="F14" s="32"/>
      <c r="G14" s="32"/>
      <c r="H14" s="32"/>
      <c r="I14" s="32"/>
      <c r="J14" s="63" t="n">
        <v>90.64</v>
      </c>
      <c r="K14" s="34" t="n">
        <f aca="false">J14/J84</f>
        <v>0.0109536962524774</v>
      </c>
      <c r="L14" s="31"/>
    </row>
    <row r="15" customFormat="false" ht="15" hidden="false" customHeight="false" outlineLevel="0" collapsed="false">
      <c r="B15" s="29"/>
      <c r="C15" s="30" t="n">
        <v>4</v>
      </c>
      <c r="D15" s="36" t="s">
        <v>16</v>
      </c>
      <c r="E15" s="39" t="n">
        <v>10.55</v>
      </c>
      <c r="F15" s="38" t="n">
        <v>8.8</v>
      </c>
      <c r="G15" s="38" t="n">
        <v>1</v>
      </c>
      <c r="H15" s="30" t="n">
        <f aca="false">G15*F15*E15*C15</f>
        <v>371.36</v>
      </c>
      <c r="I15" s="30" t="n">
        <v>4</v>
      </c>
      <c r="J15" s="62" t="n">
        <f aca="false">H15/I15</f>
        <v>92.84</v>
      </c>
      <c r="K15" s="34"/>
      <c r="L15" s="31"/>
    </row>
    <row r="16" customFormat="false" ht="15" hidden="false" customHeight="false" outlineLevel="0" collapsed="false"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1"/>
    </row>
    <row r="17" customFormat="false" ht="15" hidden="false" customHeight="false" outlineLevel="0" collapsed="false">
      <c r="B17" s="29"/>
      <c r="C17" s="32" t="s">
        <v>18</v>
      </c>
      <c r="D17" s="32"/>
      <c r="E17" s="32"/>
      <c r="F17" s="32"/>
      <c r="G17" s="32"/>
      <c r="H17" s="32"/>
      <c r="I17" s="32"/>
      <c r="J17" s="64" t="n">
        <f aca="false">J21</f>
        <v>270.644</v>
      </c>
      <c r="K17" s="34" t="n">
        <f aca="false">J17/J84</f>
        <v>0.032706886237373</v>
      </c>
      <c r="L17" s="31"/>
    </row>
    <row r="18" customFormat="false" ht="15" hidden="false" customHeight="false" outlineLevel="0" collapsed="false">
      <c r="B18" s="29"/>
      <c r="C18" s="30" t="n">
        <v>5</v>
      </c>
      <c r="D18" s="43" t="s">
        <v>14</v>
      </c>
      <c r="E18" s="44" t="n">
        <v>16.39</v>
      </c>
      <c r="F18" s="43" t="n">
        <v>8.8</v>
      </c>
      <c r="G18" s="43" t="n">
        <v>1</v>
      </c>
      <c r="H18" s="44" t="n">
        <f aca="false">C18*E18*F18*G18</f>
        <v>721.16</v>
      </c>
      <c r="I18" s="43"/>
      <c r="J18" s="65"/>
      <c r="K18" s="34"/>
      <c r="L18" s="31"/>
    </row>
    <row r="19" customFormat="false" ht="15" hidden="false" customHeight="false" outlineLevel="0" collapsed="false">
      <c r="B19" s="29"/>
      <c r="C19" s="30" t="n">
        <v>14</v>
      </c>
      <c r="D19" s="43" t="s">
        <v>16</v>
      </c>
      <c r="E19" s="44" t="n">
        <v>10.55</v>
      </c>
      <c r="F19" s="43" t="n">
        <v>8.8</v>
      </c>
      <c r="G19" s="43" t="n">
        <v>1</v>
      </c>
      <c r="H19" s="44" t="n">
        <f aca="false">C19*E19*F19*G19</f>
        <v>1299.76</v>
      </c>
      <c r="I19" s="43"/>
      <c r="J19" s="65"/>
      <c r="K19" s="34"/>
      <c r="L19" s="31"/>
    </row>
    <row r="20" customFormat="false" ht="15" hidden="false" customHeight="false" outlineLevel="0" collapsed="false">
      <c r="B20" s="29"/>
      <c r="C20" s="30" t="n">
        <v>1</v>
      </c>
      <c r="D20" s="43" t="s">
        <v>19</v>
      </c>
      <c r="E20" s="44" t="n">
        <v>16.39</v>
      </c>
      <c r="F20" s="43" t="n">
        <v>8.8</v>
      </c>
      <c r="G20" s="43" t="n">
        <v>1</v>
      </c>
      <c r="H20" s="44" t="n">
        <f aca="false">C20*E20*F20*G20</f>
        <v>144.232</v>
      </c>
      <c r="I20" s="43"/>
      <c r="J20" s="65"/>
      <c r="K20" s="34"/>
      <c r="L20" s="31"/>
    </row>
    <row r="21" customFormat="false" ht="15" hidden="false" customHeight="false" outlineLevel="0" collapsed="false">
      <c r="B21" s="29"/>
      <c r="C21" s="43"/>
      <c r="D21" s="43"/>
      <c r="E21" s="43"/>
      <c r="F21" s="43"/>
      <c r="G21" s="43"/>
      <c r="H21" s="44" t="n">
        <f aca="false">SUM(H18:H20)</f>
        <v>2165.152</v>
      </c>
      <c r="I21" s="43" t="n">
        <v>8</v>
      </c>
      <c r="J21" s="66" t="n">
        <f aca="false">H21/I21</f>
        <v>270.644</v>
      </c>
      <c r="K21" s="34"/>
      <c r="L21" s="31"/>
    </row>
    <row r="22" customFormat="false" ht="15" hidden="false" customHeight="false" outlineLevel="0" collapsed="false"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1"/>
      <c r="N22" s="45"/>
    </row>
    <row r="23" customFormat="false" ht="15" hidden="false" customHeight="false" outlineLevel="0" collapsed="false">
      <c r="B23" s="29"/>
      <c r="C23" s="32" t="s">
        <v>20</v>
      </c>
      <c r="D23" s="32"/>
      <c r="E23" s="32"/>
      <c r="F23" s="32"/>
      <c r="G23" s="32"/>
      <c r="H23" s="32"/>
      <c r="I23" s="32"/>
      <c r="J23" s="64" t="n">
        <f aca="false">J31</f>
        <v>1724.316</v>
      </c>
      <c r="K23" s="34" t="n">
        <f aca="false">J23/J84</f>
        <v>0.208380777882687</v>
      </c>
      <c r="L23" s="31"/>
      <c r="N23" s="45"/>
    </row>
    <row r="24" customFormat="false" ht="15" hidden="false" customHeight="false" outlineLevel="0" collapsed="false">
      <c r="B24" s="29"/>
      <c r="C24" s="43" t="s">
        <v>53</v>
      </c>
      <c r="D24" s="43"/>
      <c r="E24" s="43"/>
      <c r="F24" s="43"/>
      <c r="G24" s="43"/>
      <c r="H24" s="43"/>
      <c r="I24" s="43"/>
      <c r="J24" s="65"/>
      <c r="K24" s="34"/>
      <c r="L24" s="31"/>
      <c r="N24" s="45"/>
    </row>
    <row r="25" customFormat="false" ht="15" hidden="false" customHeight="false" outlineLevel="0" collapsed="false">
      <c r="B25" s="29"/>
      <c r="C25" s="43" t="n">
        <v>1</v>
      </c>
      <c r="D25" s="43" t="s">
        <v>54</v>
      </c>
      <c r="E25" s="43" t="n">
        <v>24.58</v>
      </c>
      <c r="F25" s="43" t="n">
        <v>8.8</v>
      </c>
      <c r="G25" s="43" t="n">
        <v>1</v>
      </c>
      <c r="H25" s="44" t="n">
        <f aca="false">C25*E25*F25*G25</f>
        <v>216.304</v>
      </c>
      <c r="I25" s="43"/>
      <c r="J25" s="65"/>
      <c r="K25" s="34"/>
      <c r="L25" s="31"/>
    </row>
    <row r="26" customFormat="false" ht="15" hidden="false" customHeight="false" outlineLevel="0" collapsed="false">
      <c r="B26" s="29"/>
      <c r="C26" s="38" t="n">
        <v>18</v>
      </c>
      <c r="D26" s="43" t="s">
        <v>55</v>
      </c>
      <c r="E26" s="44" t="n">
        <v>16.39</v>
      </c>
      <c r="F26" s="43" t="n">
        <v>8.8</v>
      </c>
      <c r="G26" s="43" t="n">
        <v>1</v>
      </c>
      <c r="H26" s="44" t="n">
        <f aca="false">C26*E26*F26*G26</f>
        <v>2596.176</v>
      </c>
      <c r="I26" s="43"/>
      <c r="J26" s="65"/>
      <c r="K26" s="34"/>
      <c r="L26" s="31"/>
    </row>
    <row r="27" customFormat="false" ht="15" hidden="false" customHeight="false" outlineLevel="0" collapsed="false">
      <c r="B27" s="29"/>
      <c r="C27" s="38" t="n">
        <v>1</v>
      </c>
      <c r="D27" s="43" t="s">
        <v>56</v>
      </c>
      <c r="E27" s="44" t="n">
        <v>16.99</v>
      </c>
      <c r="F27" s="43" t="n">
        <v>8.8</v>
      </c>
      <c r="G27" s="43" t="n">
        <v>1</v>
      </c>
      <c r="H27" s="44" t="n">
        <f aca="false">C27*E27*F27*G27</f>
        <v>149.512</v>
      </c>
      <c r="I27" s="43"/>
      <c r="J27" s="65"/>
      <c r="K27" s="34"/>
      <c r="L27" s="31"/>
    </row>
    <row r="28" customFormat="false" ht="15" hidden="false" customHeight="false" outlineLevel="0" collapsed="false">
      <c r="B28" s="29"/>
      <c r="C28" s="38" t="n">
        <v>1</v>
      </c>
      <c r="D28" s="43" t="s">
        <v>57</v>
      </c>
      <c r="E28" s="44" t="n">
        <v>16.99</v>
      </c>
      <c r="F28" s="43" t="n">
        <v>8.8</v>
      </c>
      <c r="G28" s="43" t="n">
        <v>1</v>
      </c>
      <c r="H28" s="44" t="n">
        <f aca="false">C28*E28*F28*G28</f>
        <v>149.512</v>
      </c>
      <c r="I28" s="43"/>
      <c r="J28" s="65"/>
      <c r="K28" s="34"/>
      <c r="L28" s="31"/>
    </row>
    <row r="29" customFormat="false" ht="15" hidden="false" customHeight="false" outlineLevel="0" collapsed="false">
      <c r="B29" s="29"/>
      <c r="C29" s="38" t="n">
        <v>2</v>
      </c>
      <c r="D29" s="43" t="s">
        <v>58</v>
      </c>
      <c r="E29" s="44" t="n">
        <v>16.39</v>
      </c>
      <c r="F29" s="43" t="n">
        <v>8.8</v>
      </c>
      <c r="G29" s="43" t="n">
        <v>1</v>
      </c>
      <c r="H29" s="44" t="n">
        <f aca="false">C29*E29*F29*G29</f>
        <v>288.464</v>
      </c>
      <c r="I29" s="43"/>
      <c r="J29" s="65"/>
      <c r="K29" s="34"/>
      <c r="L29" s="31"/>
    </row>
    <row r="30" customFormat="false" ht="15" hidden="false" customHeight="false" outlineLevel="0" collapsed="false">
      <c r="B30" s="29"/>
      <c r="C30" s="67" t="n">
        <v>40</v>
      </c>
      <c r="D30" s="43" t="s">
        <v>59</v>
      </c>
      <c r="E30" s="44" t="n">
        <v>10.55</v>
      </c>
      <c r="F30" s="43" t="n">
        <v>8.8</v>
      </c>
      <c r="G30" s="43" t="n">
        <v>1</v>
      </c>
      <c r="H30" s="44" t="n">
        <f aca="false">C30*E30*F30*G30</f>
        <v>3713.6</v>
      </c>
      <c r="I30" s="43"/>
      <c r="J30" s="65"/>
      <c r="K30" s="34"/>
      <c r="L30" s="31"/>
    </row>
    <row r="31" customFormat="false" ht="15" hidden="false" customHeight="false" outlineLevel="0" collapsed="false">
      <c r="B31" s="29"/>
      <c r="C31" s="43"/>
      <c r="D31" s="43"/>
      <c r="E31" s="43"/>
      <c r="F31" s="43"/>
      <c r="G31" s="43"/>
      <c r="H31" s="44" t="n">
        <f aca="false">SUM(H26:H30)</f>
        <v>6897.264</v>
      </c>
      <c r="I31" s="43" t="n">
        <v>4</v>
      </c>
      <c r="J31" s="66" t="n">
        <f aca="false">H31/I31</f>
        <v>1724.316</v>
      </c>
      <c r="K31" s="34"/>
      <c r="L31" s="31"/>
    </row>
    <row r="32" customFormat="false" ht="15" hidden="false" customHeight="false" outlineLevel="0" collapsed="false"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1"/>
    </row>
    <row r="33" customFormat="false" ht="15" hidden="false" customHeight="false" outlineLevel="0" collapsed="false">
      <c r="B33" s="29"/>
      <c r="C33" s="32" t="s">
        <v>29</v>
      </c>
      <c r="D33" s="32"/>
      <c r="E33" s="32"/>
      <c r="F33" s="32"/>
      <c r="G33" s="32"/>
      <c r="H33" s="32"/>
      <c r="I33" s="32"/>
      <c r="J33" s="68" t="n">
        <f aca="false">J34</f>
        <v>185.68</v>
      </c>
      <c r="K33" s="34" t="n">
        <f aca="false">J33/J84</f>
        <v>0.0224391253327449</v>
      </c>
      <c r="L33" s="31"/>
    </row>
    <row r="34" customFormat="false" ht="15" hidden="false" customHeight="false" outlineLevel="0" collapsed="false">
      <c r="B34" s="29"/>
      <c r="C34" s="43" t="n">
        <v>8</v>
      </c>
      <c r="D34" s="43" t="s">
        <v>16</v>
      </c>
      <c r="E34" s="44" t="n">
        <v>10.55</v>
      </c>
      <c r="F34" s="43" t="n">
        <v>8.8</v>
      </c>
      <c r="G34" s="43" t="n">
        <v>1</v>
      </c>
      <c r="H34" s="43" t="n">
        <f aca="false">G34*F34*E34*C34</f>
        <v>742.72</v>
      </c>
      <c r="I34" s="43" t="n">
        <v>4</v>
      </c>
      <c r="J34" s="65" t="n">
        <f aca="false">H34/I34</f>
        <v>185.68</v>
      </c>
      <c r="K34" s="34"/>
      <c r="L34" s="31"/>
    </row>
    <row r="35" customFormat="false" ht="15" hidden="false" customHeight="false" outlineLevel="0" collapsed="false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1"/>
    </row>
    <row r="36" customFormat="false" ht="15" hidden="false" customHeight="false" outlineLevel="0" collapsed="false">
      <c r="B36" s="29"/>
      <c r="C36" s="32" t="s">
        <v>30</v>
      </c>
      <c r="D36" s="32"/>
      <c r="E36" s="32"/>
      <c r="F36" s="32"/>
      <c r="G36" s="32"/>
      <c r="H36" s="32"/>
      <c r="I36" s="32"/>
      <c r="J36" s="64" t="n">
        <f aca="false">J38+J40+J41+J43+J44+J48</f>
        <v>1886.632</v>
      </c>
      <c r="K36" s="34" t="n">
        <f aca="false">J36/J84</f>
        <v>0.227996401899866</v>
      </c>
      <c r="L36" s="31"/>
    </row>
    <row r="37" customFormat="false" ht="15" hidden="false" customHeight="false" outlineLevel="0" collapsed="false">
      <c r="B37" s="29"/>
      <c r="C37" s="43" t="s">
        <v>31</v>
      </c>
      <c r="D37" s="43"/>
      <c r="E37" s="43"/>
      <c r="F37" s="43"/>
      <c r="G37" s="43"/>
      <c r="H37" s="43"/>
      <c r="I37" s="43"/>
      <c r="J37" s="65"/>
      <c r="K37" s="34"/>
      <c r="L37" s="31"/>
    </row>
    <row r="38" customFormat="false" ht="15" hidden="false" customHeight="false" outlineLevel="0" collapsed="false">
      <c r="B38" s="29"/>
      <c r="C38" s="43" t="n">
        <v>4</v>
      </c>
      <c r="D38" s="43" t="s">
        <v>16</v>
      </c>
      <c r="E38" s="44" t="n">
        <v>10.55</v>
      </c>
      <c r="F38" s="43" t="n">
        <v>8.8</v>
      </c>
      <c r="G38" s="43" t="n">
        <v>1</v>
      </c>
      <c r="H38" s="43" t="n">
        <f aca="false">G38*F38*E38*C38</f>
        <v>371.36</v>
      </c>
      <c r="I38" s="43" t="n">
        <v>1</v>
      </c>
      <c r="J38" s="66" t="n">
        <f aca="false">H38/I38</f>
        <v>371.36</v>
      </c>
      <c r="K38" s="34"/>
      <c r="L38" s="31"/>
    </row>
    <row r="39" customFormat="false" ht="15" hidden="false" customHeight="false" outlineLevel="0" collapsed="false">
      <c r="B39" s="29"/>
      <c r="C39" s="43" t="s">
        <v>32</v>
      </c>
      <c r="D39" s="43"/>
      <c r="E39" s="43"/>
      <c r="F39" s="43"/>
      <c r="G39" s="43"/>
      <c r="H39" s="43"/>
      <c r="I39" s="43"/>
      <c r="J39" s="66"/>
      <c r="K39" s="34"/>
      <c r="L39" s="31"/>
    </row>
    <row r="40" customFormat="false" ht="15" hidden="false" customHeight="false" outlineLevel="0" collapsed="false">
      <c r="B40" s="29"/>
      <c r="C40" s="43" t="n">
        <v>2</v>
      </c>
      <c r="D40" s="43" t="s">
        <v>33</v>
      </c>
      <c r="E40" s="44" t="n">
        <v>16.39</v>
      </c>
      <c r="F40" s="43" t="n">
        <v>8.8</v>
      </c>
      <c r="G40" s="43" t="n">
        <v>1</v>
      </c>
      <c r="H40" s="44" t="n">
        <f aca="false">G40*F40*E40*C40</f>
        <v>288.464</v>
      </c>
      <c r="I40" s="43" t="n">
        <v>1</v>
      </c>
      <c r="J40" s="66" t="n">
        <f aca="false">H40/I40</f>
        <v>288.464</v>
      </c>
      <c r="K40" s="34"/>
      <c r="L40" s="31"/>
    </row>
    <row r="41" customFormat="false" ht="15" hidden="false" customHeight="false" outlineLevel="0" collapsed="false">
      <c r="B41" s="29"/>
      <c r="C41" s="43" t="n">
        <v>2</v>
      </c>
      <c r="D41" s="43" t="s">
        <v>16</v>
      </c>
      <c r="E41" s="44" t="n">
        <v>10.55</v>
      </c>
      <c r="F41" s="43" t="n">
        <v>8.8</v>
      </c>
      <c r="G41" s="43" t="n">
        <v>1</v>
      </c>
      <c r="H41" s="43" t="n">
        <f aca="false">C41*E41*F41*G41</f>
        <v>185.68</v>
      </c>
      <c r="I41" s="43" t="n">
        <v>1</v>
      </c>
      <c r="J41" s="66" t="n">
        <f aca="false">H41/I41</f>
        <v>185.68</v>
      </c>
      <c r="K41" s="34"/>
      <c r="L41" s="31"/>
    </row>
    <row r="42" customFormat="false" ht="15" hidden="false" customHeight="false" outlineLevel="0" collapsed="false">
      <c r="B42" s="29"/>
      <c r="C42" s="43" t="s">
        <v>34</v>
      </c>
      <c r="D42" s="43"/>
      <c r="E42" s="43"/>
      <c r="F42" s="43"/>
      <c r="G42" s="43"/>
      <c r="H42" s="43"/>
      <c r="I42" s="43"/>
      <c r="J42" s="65"/>
      <c r="K42" s="34"/>
      <c r="L42" s="31"/>
    </row>
    <row r="43" customFormat="false" ht="15" hidden="false" customHeight="false" outlineLevel="0" collapsed="false">
      <c r="B43" s="29"/>
      <c r="C43" s="43" t="n">
        <v>2</v>
      </c>
      <c r="D43" s="43" t="s">
        <v>14</v>
      </c>
      <c r="E43" s="44" t="n">
        <v>16.39</v>
      </c>
      <c r="F43" s="43" t="n">
        <v>8.8</v>
      </c>
      <c r="G43" s="43" t="n">
        <v>1</v>
      </c>
      <c r="H43" s="44" t="n">
        <f aca="false">G43*F43*E43*C43</f>
        <v>288.464</v>
      </c>
      <c r="I43" s="43" t="n">
        <v>1</v>
      </c>
      <c r="J43" s="66" t="n">
        <f aca="false">H43/I43</f>
        <v>288.464</v>
      </c>
      <c r="K43" s="34"/>
      <c r="L43" s="31"/>
    </row>
    <row r="44" customFormat="false" ht="15" hidden="false" customHeight="false" outlineLevel="0" collapsed="false">
      <c r="B44" s="29"/>
      <c r="C44" s="43" t="n">
        <v>3</v>
      </c>
      <c r="D44" s="43" t="s">
        <v>16</v>
      </c>
      <c r="E44" s="44" t="n">
        <v>10.55</v>
      </c>
      <c r="F44" s="43" t="n">
        <v>8.8</v>
      </c>
      <c r="G44" s="43" t="n">
        <v>1</v>
      </c>
      <c r="H44" s="43" t="n">
        <f aca="false">C44*E44*F44*G44</f>
        <v>278.52</v>
      </c>
      <c r="I44" s="43" t="n">
        <v>1</v>
      </c>
      <c r="J44" s="66" t="n">
        <f aca="false">H44/I44</f>
        <v>278.52</v>
      </c>
      <c r="K44" s="34"/>
      <c r="L44" s="31"/>
    </row>
    <row r="45" customFormat="false" ht="15" hidden="false" customHeight="false" outlineLevel="0" collapsed="false">
      <c r="B45" s="29"/>
      <c r="C45" s="43" t="s">
        <v>60</v>
      </c>
      <c r="D45" s="43"/>
      <c r="E45" s="43"/>
      <c r="F45" s="43"/>
      <c r="G45" s="43"/>
      <c r="H45" s="43"/>
      <c r="I45" s="43"/>
      <c r="J45" s="65"/>
      <c r="K45" s="34"/>
      <c r="L45" s="31"/>
    </row>
    <row r="46" customFormat="false" ht="15" hidden="false" customHeight="false" outlineLevel="0" collapsed="false">
      <c r="B46" s="29"/>
      <c r="C46" s="43" t="n">
        <v>2</v>
      </c>
      <c r="D46" s="43" t="s">
        <v>14</v>
      </c>
      <c r="E46" s="44" t="n">
        <v>16.39</v>
      </c>
      <c r="F46" s="43" t="n">
        <v>8.8</v>
      </c>
      <c r="G46" s="43" t="n">
        <v>1</v>
      </c>
      <c r="H46" s="44" t="n">
        <f aca="false">C46*E46*F46*G46</f>
        <v>288.464</v>
      </c>
      <c r="I46" s="43"/>
      <c r="J46" s="65"/>
      <c r="K46" s="34"/>
      <c r="L46" s="31"/>
    </row>
    <row r="47" customFormat="false" ht="15" hidden="false" customHeight="false" outlineLevel="0" collapsed="false">
      <c r="B47" s="29"/>
      <c r="C47" s="43" t="n">
        <v>2</v>
      </c>
      <c r="D47" s="43" t="s">
        <v>16</v>
      </c>
      <c r="E47" s="44" t="n">
        <v>10.55</v>
      </c>
      <c r="F47" s="43" t="n">
        <v>8.8</v>
      </c>
      <c r="G47" s="43" t="n">
        <v>1</v>
      </c>
      <c r="H47" s="43" t="n">
        <f aca="false">C47*E47*F47*G47</f>
        <v>185.68</v>
      </c>
      <c r="I47" s="43"/>
      <c r="J47" s="65"/>
      <c r="K47" s="34"/>
      <c r="L47" s="31"/>
    </row>
    <row r="48" customFormat="false" ht="15" hidden="false" customHeight="false" outlineLevel="0" collapsed="false">
      <c r="B48" s="29"/>
      <c r="C48" s="43"/>
      <c r="D48" s="43"/>
      <c r="E48" s="43"/>
      <c r="F48" s="43"/>
      <c r="G48" s="43"/>
      <c r="H48" s="44" t="n">
        <f aca="false">SUM(H46:H47)</f>
        <v>474.144</v>
      </c>
      <c r="I48" s="43" t="n">
        <v>1</v>
      </c>
      <c r="J48" s="66" t="n">
        <f aca="false">H48/I48</f>
        <v>474.144</v>
      </c>
      <c r="K48" s="34"/>
      <c r="L48" s="31"/>
    </row>
    <row r="49" customFormat="false" ht="15" hidden="false" customHeight="false" outlineLevel="0" collapsed="false"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1"/>
    </row>
    <row r="50" customFormat="false" ht="15" hidden="false" customHeight="false" outlineLevel="0" collapsed="false">
      <c r="B50" s="29"/>
      <c r="C50" s="46" t="s">
        <v>36</v>
      </c>
      <c r="D50" s="43"/>
      <c r="E50" s="43"/>
      <c r="F50" s="43"/>
      <c r="G50" s="43"/>
      <c r="H50" s="43"/>
      <c r="I50" s="43"/>
      <c r="J50" s="64" t="n">
        <f aca="false">J53</f>
        <v>1185.36</v>
      </c>
      <c r="K50" s="34" t="n">
        <f aca="false">J50/J84</f>
        <v>0.14324882380667</v>
      </c>
      <c r="L50" s="31"/>
    </row>
    <row r="51" customFormat="false" ht="15" hidden="false" customHeight="false" outlineLevel="0" collapsed="false">
      <c r="B51" s="29"/>
      <c r="C51" s="43" t="n">
        <v>1</v>
      </c>
      <c r="D51" s="43" t="s">
        <v>14</v>
      </c>
      <c r="E51" s="44" t="n">
        <v>16.39</v>
      </c>
      <c r="F51" s="43" t="n">
        <v>8.8</v>
      </c>
      <c r="G51" s="43" t="n">
        <v>5</v>
      </c>
      <c r="H51" s="44" t="n">
        <f aca="false">C51*E51*F51*G51</f>
        <v>721.16</v>
      </c>
      <c r="I51" s="43"/>
      <c r="J51" s="65"/>
      <c r="K51" s="34"/>
      <c r="L51" s="31"/>
    </row>
    <row r="52" customFormat="false" ht="15" hidden="false" customHeight="false" outlineLevel="0" collapsed="false">
      <c r="B52" s="29"/>
      <c r="C52" s="43" t="n">
        <v>1</v>
      </c>
      <c r="D52" s="43" t="s">
        <v>16</v>
      </c>
      <c r="E52" s="44" t="n">
        <v>10.55</v>
      </c>
      <c r="F52" s="43" t="n">
        <v>8.8</v>
      </c>
      <c r="G52" s="43" t="n">
        <v>5</v>
      </c>
      <c r="H52" s="43" t="n">
        <f aca="false">C52*E52*F52*G52</f>
        <v>464.2</v>
      </c>
      <c r="I52" s="43"/>
      <c r="J52" s="65"/>
      <c r="K52" s="34"/>
      <c r="L52" s="31"/>
    </row>
    <row r="53" customFormat="false" ht="15" hidden="false" customHeight="false" outlineLevel="0" collapsed="false">
      <c r="B53" s="29"/>
      <c r="C53" s="43"/>
      <c r="D53" s="43"/>
      <c r="E53" s="43"/>
      <c r="F53" s="43"/>
      <c r="G53" s="43"/>
      <c r="H53" s="44" t="n">
        <f aca="false">SUM(H51:H52)</f>
        <v>1185.36</v>
      </c>
      <c r="I53" s="43" t="n">
        <v>1</v>
      </c>
      <c r="J53" s="66" t="n">
        <f aca="false">H53/I53</f>
        <v>1185.36</v>
      </c>
      <c r="K53" s="34"/>
      <c r="L53" s="31"/>
    </row>
    <row r="54" customFormat="false" ht="15" hidden="false" customHeight="false" outlineLevel="0" collapsed="false">
      <c r="B54" s="29"/>
      <c r="C54" s="30"/>
      <c r="D54" s="30"/>
      <c r="E54" s="30"/>
      <c r="F54" s="30"/>
      <c r="G54" s="30"/>
      <c r="H54" s="30"/>
      <c r="I54" s="30"/>
      <c r="J54" s="30"/>
      <c r="K54" s="30"/>
      <c r="L54" s="31"/>
    </row>
    <row r="55" customFormat="false" ht="15" hidden="false" customHeight="false" outlineLevel="0" collapsed="false">
      <c r="B55" s="29"/>
      <c r="C55" s="32" t="s">
        <v>37</v>
      </c>
      <c r="D55" s="32"/>
      <c r="E55" s="32"/>
      <c r="F55" s="32"/>
      <c r="G55" s="32"/>
      <c r="H55" s="32"/>
      <c r="I55" s="32"/>
      <c r="J55" s="64" t="n">
        <f aca="false">J58</f>
        <v>566.984</v>
      </c>
      <c r="K55" s="34" t="n">
        <f aca="false">J55/J84</f>
        <v>0.0685190921890405</v>
      </c>
      <c r="L55" s="31"/>
    </row>
    <row r="56" customFormat="false" ht="15" hidden="false" customHeight="false" outlineLevel="0" collapsed="false">
      <c r="B56" s="29"/>
      <c r="C56" s="43" t="n">
        <v>2</v>
      </c>
      <c r="D56" s="43" t="s">
        <v>14</v>
      </c>
      <c r="E56" s="44" t="n">
        <v>16.39</v>
      </c>
      <c r="F56" s="43" t="n">
        <v>8.8</v>
      </c>
      <c r="G56" s="43" t="n">
        <v>1</v>
      </c>
      <c r="H56" s="44" t="n">
        <f aca="false">C56*E56*F56*G56</f>
        <v>288.464</v>
      </c>
      <c r="I56" s="43"/>
      <c r="J56" s="66"/>
      <c r="K56" s="34"/>
      <c r="L56" s="31"/>
    </row>
    <row r="57" customFormat="false" ht="15" hidden="false" customHeight="false" outlineLevel="0" collapsed="false">
      <c r="B57" s="29"/>
      <c r="C57" s="43" t="n">
        <v>3</v>
      </c>
      <c r="D57" s="43" t="s">
        <v>16</v>
      </c>
      <c r="E57" s="44" t="n">
        <v>10.55</v>
      </c>
      <c r="F57" s="43" t="n">
        <v>8.8</v>
      </c>
      <c r="G57" s="43" t="n">
        <v>1</v>
      </c>
      <c r="H57" s="44" t="n">
        <f aca="false">C57*E57*F57*G57</f>
        <v>278.52</v>
      </c>
      <c r="I57" s="43"/>
      <c r="J57" s="65"/>
      <c r="K57" s="34"/>
      <c r="L57" s="31"/>
    </row>
    <row r="58" customFormat="false" ht="15" hidden="false" customHeight="false" outlineLevel="0" collapsed="false">
      <c r="B58" s="29"/>
      <c r="C58" s="43"/>
      <c r="D58" s="43"/>
      <c r="E58" s="43"/>
      <c r="F58" s="43"/>
      <c r="G58" s="43"/>
      <c r="H58" s="44" t="n">
        <f aca="false">SUM(H56:H57)</f>
        <v>566.984</v>
      </c>
      <c r="I58" s="43" t="n">
        <v>1</v>
      </c>
      <c r="J58" s="66" t="n">
        <f aca="false">H58/I58</f>
        <v>566.984</v>
      </c>
      <c r="K58" s="34"/>
      <c r="L58" s="31"/>
    </row>
    <row r="59" customFormat="false" ht="15" hidden="false" customHeight="false" outlineLevel="0" collapsed="false"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1"/>
    </row>
    <row r="60" customFormat="false" ht="15" hidden="false" customHeight="false" outlineLevel="0" collapsed="false">
      <c r="B60" s="29"/>
      <c r="C60" s="32" t="s">
        <v>38</v>
      </c>
      <c r="D60" s="32"/>
      <c r="E60" s="32"/>
      <c r="F60" s="32"/>
      <c r="G60" s="32"/>
      <c r="H60" s="32"/>
      <c r="I60" s="32"/>
      <c r="J60" s="64" t="n">
        <f aca="false">J63</f>
        <v>474.144</v>
      </c>
      <c r="K60" s="34" t="n">
        <f aca="false">J60/J84</f>
        <v>0.057299529522668</v>
      </c>
      <c r="L60" s="31"/>
    </row>
    <row r="61" customFormat="false" ht="15" hidden="false" customHeight="false" outlineLevel="0" collapsed="false">
      <c r="B61" s="29"/>
      <c r="C61" s="43" t="n">
        <v>2</v>
      </c>
      <c r="D61" s="43" t="s">
        <v>25</v>
      </c>
      <c r="E61" s="44" t="n">
        <v>16.39</v>
      </c>
      <c r="F61" s="43" t="n">
        <v>8.8</v>
      </c>
      <c r="G61" s="43" t="n">
        <v>1</v>
      </c>
      <c r="H61" s="44" t="n">
        <f aca="false">G61*F61*E61*C61</f>
        <v>288.464</v>
      </c>
      <c r="I61" s="43"/>
      <c r="J61" s="66"/>
      <c r="K61" s="34"/>
      <c r="L61" s="31"/>
    </row>
    <row r="62" customFormat="false" ht="15" hidden="false" customHeight="false" outlineLevel="0" collapsed="false">
      <c r="B62" s="29"/>
      <c r="C62" s="43" t="n">
        <v>2</v>
      </c>
      <c r="D62" s="43" t="s">
        <v>16</v>
      </c>
      <c r="E62" s="44" t="n">
        <v>10.55</v>
      </c>
      <c r="F62" s="43" t="n">
        <v>8.8</v>
      </c>
      <c r="G62" s="43" t="n">
        <v>1</v>
      </c>
      <c r="H62" s="44" t="n">
        <f aca="false">G62*F62*E62*C62</f>
        <v>185.68</v>
      </c>
      <c r="I62" s="43"/>
      <c r="J62" s="66"/>
      <c r="K62" s="34"/>
      <c r="L62" s="31"/>
    </row>
    <row r="63" customFormat="false" ht="15" hidden="false" customHeight="false" outlineLevel="0" collapsed="false">
      <c r="B63" s="29"/>
      <c r="C63" s="43"/>
      <c r="D63" s="43"/>
      <c r="E63" s="43"/>
      <c r="F63" s="43"/>
      <c r="G63" s="43"/>
      <c r="H63" s="44" t="n">
        <f aca="false">SUM(H61:H62)</f>
        <v>474.144</v>
      </c>
      <c r="I63" s="43" t="n">
        <v>1</v>
      </c>
      <c r="J63" s="66" t="n">
        <f aca="false">H63/I63</f>
        <v>474.144</v>
      </c>
      <c r="K63" s="34"/>
      <c r="L63" s="31"/>
    </row>
    <row r="64" customFormat="false" ht="15" hidden="false" customHeight="false" outlineLevel="0" collapsed="false">
      <c r="B64" s="29"/>
      <c r="C64" s="30"/>
      <c r="D64" s="30"/>
      <c r="E64" s="30"/>
      <c r="F64" s="30"/>
      <c r="G64" s="30"/>
      <c r="H64" s="30"/>
      <c r="I64" s="30"/>
      <c r="J64" s="30"/>
      <c r="K64" s="30"/>
      <c r="L64" s="31"/>
    </row>
    <row r="65" customFormat="false" ht="15" hidden="false" customHeight="false" outlineLevel="0" collapsed="false">
      <c r="B65" s="29"/>
      <c r="C65" s="32" t="s">
        <v>39</v>
      </c>
      <c r="D65" s="32"/>
      <c r="E65" s="32"/>
      <c r="F65" s="32"/>
      <c r="G65" s="32"/>
      <c r="H65" s="32"/>
      <c r="I65" s="32"/>
      <c r="J65" s="68" t="n">
        <v>237.07</v>
      </c>
      <c r="K65" s="34" t="n">
        <f aca="false">J65/J84</f>
        <v>0.0286495230645941</v>
      </c>
      <c r="L65" s="31"/>
    </row>
    <row r="66" customFormat="false" ht="15" hidden="false" customHeight="false" outlineLevel="0" collapsed="false">
      <c r="B66" s="29"/>
      <c r="C66" s="43" t="n">
        <v>2</v>
      </c>
      <c r="D66" s="43" t="s">
        <v>27</v>
      </c>
      <c r="E66" s="44" t="n">
        <v>16.39</v>
      </c>
      <c r="F66" s="43" t="n">
        <v>8.8</v>
      </c>
      <c r="G66" s="43" t="n">
        <v>1</v>
      </c>
      <c r="H66" s="44" t="n">
        <f aca="false">G66*F66*E66*C66</f>
        <v>288.464</v>
      </c>
      <c r="I66" s="43"/>
      <c r="J66" s="64"/>
      <c r="K66" s="34"/>
      <c r="L66" s="31"/>
    </row>
    <row r="67" customFormat="false" ht="15" hidden="false" customHeight="false" outlineLevel="0" collapsed="false">
      <c r="B67" s="29"/>
      <c r="C67" s="43" t="n">
        <v>2</v>
      </c>
      <c r="D67" s="43" t="s">
        <v>16</v>
      </c>
      <c r="E67" s="44" t="n">
        <v>10.55</v>
      </c>
      <c r="F67" s="43" t="n">
        <v>8.8</v>
      </c>
      <c r="G67" s="43" t="n">
        <v>1</v>
      </c>
      <c r="H67" s="44" t="n">
        <f aca="false">G67*F67*E67*C67</f>
        <v>185.68</v>
      </c>
      <c r="I67" s="43"/>
      <c r="J67" s="65"/>
      <c r="K67" s="34"/>
      <c r="L67" s="31"/>
    </row>
    <row r="68" customFormat="false" ht="15" hidden="false" customHeight="false" outlineLevel="0" collapsed="false">
      <c r="B68" s="29"/>
      <c r="C68" s="43"/>
      <c r="D68" s="43"/>
      <c r="E68" s="43"/>
      <c r="F68" s="43"/>
      <c r="G68" s="43"/>
      <c r="H68" s="44" t="n">
        <f aca="false">SUM(H66:H67)</f>
        <v>474.144</v>
      </c>
      <c r="I68" s="43" t="n">
        <v>2</v>
      </c>
      <c r="J68" s="66" t="n">
        <f aca="false">H68/I68</f>
        <v>237.072</v>
      </c>
      <c r="K68" s="34"/>
      <c r="L68" s="31"/>
    </row>
    <row r="69" customFormat="false" ht="15" hidden="false" customHeight="false" outlineLevel="0" collapsed="false">
      <c r="B69" s="29"/>
      <c r="C69" s="30"/>
      <c r="D69" s="30"/>
      <c r="E69" s="30"/>
      <c r="F69" s="30"/>
      <c r="G69" s="30"/>
      <c r="H69" s="30"/>
      <c r="I69" s="30"/>
      <c r="J69" s="30"/>
      <c r="K69" s="30"/>
      <c r="L69" s="31"/>
    </row>
    <row r="70" customFormat="false" ht="15" hidden="false" customHeight="false" outlineLevel="0" collapsed="false">
      <c r="B70" s="29"/>
      <c r="C70" s="32" t="s">
        <v>40</v>
      </c>
      <c r="D70" s="32"/>
      <c r="E70" s="32"/>
      <c r="F70" s="32"/>
      <c r="G70" s="32"/>
      <c r="H70" s="32"/>
      <c r="I70" s="32"/>
      <c r="J70" s="64" t="n">
        <f aca="false">J73</f>
        <v>948.288</v>
      </c>
      <c r="K70" s="34" t="n">
        <f aca="false">J70/J84</f>
        <v>0.114599059045336</v>
      </c>
      <c r="L70" s="31"/>
    </row>
    <row r="71" customFormat="false" ht="15" hidden="false" customHeight="false" outlineLevel="0" collapsed="false">
      <c r="B71" s="29"/>
      <c r="C71" s="43" t="n">
        <v>1</v>
      </c>
      <c r="D71" s="43" t="s">
        <v>41</v>
      </c>
      <c r="E71" s="44" t="n">
        <v>16.39</v>
      </c>
      <c r="F71" s="43" t="n">
        <v>8.8</v>
      </c>
      <c r="G71" s="43" t="n">
        <v>4</v>
      </c>
      <c r="H71" s="44" t="n">
        <f aca="false">C71*E71*F71*G71</f>
        <v>576.928</v>
      </c>
      <c r="I71" s="43"/>
      <c r="J71" s="65"/>
      <c r="K71" s="34"/>
      <c r="L71" s="31"/>
    </row>
    <row r="72" customFormat="false" ht="15" hidden="false" customHeight="false" outlineLevel="0" collapsed="false">
      <c r="B72" s="29"/>
      <c r="C72" s="43" t="n">
        <v>1</v>
      </c>
      <c r="D72" s="43" t="s">
        <v>16</v>
      </c>
      <c r="E72" s="44" t="n">
        <v>10.55</v>
      </c>
      <c r="F72" s="43" t="n">
        <v>8.8</v>
      </c>
      <c r="G72" s="43" t="n">
        <v>4</v>
      </c>
      <c r="H72" s="43" t="n">
        <f aca="false">C72*E72*F72*G72</f>
        <v>371.36</v>
      </c>
      <c r="I72" s="43"/>
      <c r="J72" s="65"/>
      <c r="K72" s="34"/>
      <c r="L72" s="31"/>
    </row>
    <row r="73" customFormat="false" ht="15" hidden="false" customHeight="false" outlineLevel="0" collapsed="false">
      <c r="B73" s="29"/>
      <c r="C73" s="43"/>
      <c r="D73" s="43"/>
      <c r="E73" s="43"/>
      <c r="F73" s="43"/>
      <c r="G73" s="43"/>
      <c r="H73" s="44" t="n">
        <f aca="false">SUM(H71:H72)</f>
        <v>948.288</v>
      </c>
      <c r="I73" s="43" t="n">
        <v>1</v>
      </c>
      <c r="J73" s="66" t="n">
        <f aca="false">H73/I73</f>
        <v>948.288</v>
      </c>
      <c r="K73" s="34"/>
      <c r="L73" s="31"/>
    </row>
    <row r="74" customFormat="false" ht="15" hidden="false" customHeight="false" outlineLevel="0" collapsed="false">
      <c r="B74" s="29"/>
      <c r="C74" s="30"/>
      <c r="D74" s="30"/>
      <c r="E74" s="30"/>
      <c r="F74" s="30"/>
      <c r="G74" s="30"/>
      <c r="H74" s="30"/>
      <c r="I74" s="30"/>
      <c r="J74" s="30"/>
      <c r="K74" s="30"/>
      <c r="L74" s="31"/>
    </row>
    <row r="75" customFormat="false" ht="15" hidden="false" customHeight="false" outlineLevel="0" collapsed="false">
      <c r="B75" s="29"/>
      <c r="C75" s="32" t="s">
        <v>42</v>
      </c>
      <c r="D75" s="32"/>
      <c r="E75" s="32"/>
      <c r="F75" s="32"/>
      <c r="G75" s="32"/>
      <c r="H75" s="32"/>
      <c r="I75" s="32"/>
      <c r="J75" s="68" t="n">
        <f aca="false">J76</f>
        <v>278.52</v>
      </c>
      <c r="K75" s="34" t="n">
        <f aca="false">J75/J84</f>
        <v>0.0336586879991174</v>
      </c>
      <c r="L75" s="31"/>
    </row>
    <row r="76" customFormat="false" ht="15" hidden="false" customHeight="false" outlineLevel="0" collapsed="false">
      <c r="B76" s="29"/>
      <c r="C76" s="43" t="n">
        <v>3</v>
      </c>
      <c r="D76" s="43" t="s">
        <v>16</v>
      </c>
      <c r="E76" s="44" t="n">
        <v>10.55</v>
      </c>
      <c r="F76" s="43" t="n">
        <v>8.8</v>
      </c>
      <c r="G76" s="43" t="n">
        <v>1</v>
      </c>
      <c r="H76" s="43" t="n">
        <f aca="false">G76*F76*E76*C76</f>
        <v>278.52</v>
      </c>
      <c r="I76" s="43" t="n">
        <v>1</v>
      </c>
      <c r="J76" s="65" t="n">
        <f aca="false">H76/I76</f>
        <v>278.52</v>
      </c>
      <c r="K76" s="34"/>
      <c r="L76" s="31"/>
    </row>
    <row r="77" customFormat="false" ht="15" hidden="false" customHeight="false" outlineLevel="0" collapsed="false"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1"/>
    </row>
    <row r="78" customFormat="false" ht="15" hidden="false" customHeight="false" outlineLevel="0" collapsed="false">
      <c r="B78" s="29"/>
      <c r="C78" s="32" t="s">
        <v>43</v>
      </c>
      <c r="D78" s="32"/>
      <c r="E78" s="32"/>
      <c r="F78" s="32"/>
      <c r="G78" s="32"/>
      <c r="H78" s="32"/>
      <c r="I78" s="32"/>
      <c r="J78" s="64" t="n">
        <f aca="false">J82</f>
        <v>381.304</v>
      </c>
      <c r="K78" s="34" t="n">
        <f aca="false">J78/J84</f>
        <v>0.0460799668562956</v>
      </c>
      <c r="L78" s="31"/>
    </row>
    <row r="79" customFormat="false" ht="15" hidden="false" customHeight="false" outlineLevel="0" collapsed="false">
      <c r="B79" s="29"/>
      <c r="C79" s="43" t="n">
        <v>1</v>
      </c>
      <c r="D79" s="43" t="s">
        <v>61</v>
      </c>
      <c r="E79" s="44" t="n">
        <v>16.39</v>
      </c>
      <c r="F79" s="43" t="n">
        <v>8.8</v>
      </c>
      <c r="G79" s="43" t="n">
        <v>1</v>
      </c>
      <c r="H79" s="43" t="n">
        <f aca="false">C79*E79*F79*G79</f>
        <v>144.232</v>
      </c>
      <c r="I79" s="43"/>
      <c r="J79" s="64"/>
      <c r="K79" s="34"/>
      <c r="L79" s="31"/>
    </row>
    <row r="80" customFormat="false" ht="15" hidden="false" customHeight="false" outlineLevel="0" collapsed="false">
      <c r="B80" s="29"/>
      <c r="C80" s="43" t="n">
        <v>1</v>
      </c>
      <c r="D80" s="43" t="s">
        <v>56</v>
      </c>
      <c r="E80" s="44" t="n">
        <v>16.39</v>
      </c>
      <c r="F80" s="43" t="n">
        <v>8.8</v>
      </c>
      <c r="G80" s="43" t="n">
        <v>1</v>
      </c>
      <c r="H80" s="43" t="n">
        <f aca="false">C80*E80*F80*G80</f>
        <v>144.232</v>
      </c>
      <c r="I80" s="43"/>
      <c r="J80" s="64"/>
      <c r="K80" s="34"/>
      <c r="L80" s="31"/>
    </row>
    <row r="81" customFormat="false" ht="15" hidden="false" customHeight="false" outlineLevel="0" collapsed="false">
      <c r="B81" s="29"/>
      <c r="C81" s="43" t="n">
        <v>1</v>
      </c>
      <c r="D81" s="43" t="s">
        <v>62</v>
      </c>
      <c r="E81" s="44" t="n">
        <v>10.55</v>
      </c>
      <c r="F81" s="43" t="n">
        <v>8.8</v>
      </c>
      <c r="G81" s="43" t="n">
        <v>1</v>
      </c>
      <c r="H81" s="43" t="n">
        <f aca="false">C81*E81*F81*G81</f>
        <v>92.84</v>
      </c>
      <c r="I81" s="43"/>
      <c r="J81" s="64"/>
      <c r="K81" s="34"/>
      <c r="L81" s="31"/>
    </row>
    <row r="82" customFormat="false" ht="15" hidden="false" customHeight="false" outlineLevel="0" collapsed="false">
      <c r="B82" s="29"/>
      <c r="C82" s="43"/>
      <c r="D82" s="43"/>
      <c r="E82" s="44"/>
      <c r="F82" s="43"/>
      <c r="G82" s="43"/>
      <c r="H82" s="43" t="n">
        <f aca="false">SUM(H79:H81)</f>
        <v>381.304</v>
      </c>
      <c r="I82" s="43" t="n">
        <v>1</v>
      </c>
      <c r="J82" s="69" t="n">
        <f aca="false">H82/I82</f>
        <v>381.304</v>
      </c>
      <c r="K82" s="34"/>
      <c r="L82" s="31"/>
    </row>
    <row r="83" customFormat="false" ht="15" hidden="false" customHeight="false" outlineLevel="0" collapsed="false">
      <c r="B83" s="29"/>
      <c r="C83" s="27"/>
      <c r="D83" s="27"/>
      <c r="E83" s="27"/>
      <c r="F83" s="27"/>
      <c r="G83" s="27"/>
      <c r="H83" s="27"/>
      <c r="I83" s="27"/>
      <c r="J83" s="27"/>
      <c r="K83" s="27"/>
      <c r="L83" s="31"/>
    </row>
    <row r="84" customFormat="false" ht="15" hidden="false" customHeight="false" outlineLevel="0" collapsed="false">
      <c r="B84" s="29"/>
      <c r="C84" s="32" t="s">
        <v>9</v>
      </c>
      <c r="D84" s="32"/>
      <c r="E84" s="32"/>
      <c r="F84" s="32"/>
      <c r="G84" s="32"/>
      <c r="H84" s="32"/>
      <c r="I84" s="32"/>
      <c r="J84" s="70" t="n">
        <f aca="false">J8+J14+J17+J23+J33+J36+J50+J55+J60+J65+J70+J75+J78</f>
        <v>8274.83234068137</v>
      </c>
      <c r="K84" s="34" t="n">
        <v>1</v>
      </c>
      <c r="L84" s="31"/>
    </row>
    <row r="85" customFormat="false" ht="15" hidden="false" customHeight="false" outlineLevel="0" collapsed="false">
      <c r="A85" s="13"/>
      <c r="B85" s="29"/>
      <c r="C85" s="53"/>
      <c r="D85" s="53"/>
      <c r="E85" s="53"/>
      <c r="F85" s="53"/>
      <c r="G85" s="53"/>
      <c r="H85" s="53"/>
      <c r="I85" s="53"/>
      <c r="J85" s="53"/>
      <c r="K85" s="53"/>
      <c r="L85" s="31"/>
      <c r="M85" s="13"/>
    </row>
    <row r="86" customFormat="false" ht="15" hidden="false" customHeight="false" outlineLevel="0" collapsed="false">
      <c r="B86" s="29"/>
      <c r="C86" s="71" t="s">
        <v>63</v>
      </c>
      <c r="D86" s="71"/>
      <c r="E86" s="71"/>
      <c r="F86" s="71"/>
      <c r="G86" s="71"/>
      <c r="H86" s="71"/>
      <c r="I86" s="71"/>
      <c r="J86" s="71"/>
      <c r="K86" s="71"/>
      <c r="L86" s="31"/>
    </row>
    <row r="87" customFormat="false" ht="15" hidden="false" customHeight="false" outlineLevel="0" collapsed="false">
      <c r="B87" s="29"/>
      <c r="C87" s="32" t="s">
        <v>64</v>
      </c>
      <c r="D87" s="32"/>
      <c r="E87" s="32"/>
      <c r="F87" s="32"/>
      <c r="G87" s="32"/>
      <c r="H87" s="32"/>
      <c r="I87" s="32"/>
      <c r="J87" s="32"/>
      <c r="K87" s="32"/>
      <c r="L87" s="31"/>
    </row>
    <row r="88" customFormat="false" ht="15" hidden="false" customHeight="false" outlineLevel="0" collapsed="false">
      <c r="B88" s="29"/>
      <c r="C88" s="32" t="s">
        <v>65</v>
      </c>
      <c r="D88" s="32"/>
      <c r="E88" s="32"/>
      <c r="F88" s="32"/>
      <c r="G88" s="32"/>
      <c r="H88" s="32"/>
      <c r="I88" s="32"/>
      <c r="J88" s="32"/>
      <c r="K88" s="32"/>
      <c r="L88" s="31"/>
    </row>
    <row r="89" customFormat="false" ht="15" hidden="false" customHeight="false" outlineLevel="0" collapsed="false">
      <c r="A89" s="13"/>
      <c r="B89" s="29"/>
      <c r="C89" s="72"/>
      <c r="D89" s="72"/>
      <c r="E89" s="72"/>
      <c r="F89" s="72"/>
      <c r="G89" s="72"/>
      <c r="H89" s="72"/>
      <c r="I89" s="72"/>
      <c r="J89" s="72"/>
      <c r="K89" s="72"/>
      <c r="L89" s="31"/>
    </row>
    <row r="90" customFormat="false" ht="15" hidden="false" customHeight="false" outlineLevel="0" collapsed="false">
      <c r="B90" s="29"/>
      <c r="C90" s="32" t="s">
        <v>66</v>
      </c>
      <c r="D90" s="32"/>
      <c r="E90" s="32"/>
      <c r="F90" s="32"/>
      <c r="G90" s="32"/>
      <c r="H90" s="32"/>
      <c r="I90" s="32"/>
      <c r="J90" s="32"/>
      <c r="K90" s="32"/>
      <c r="L90" s="31"/>
    </row>
    <row r="91" customFormat="false" ht="15" hidden="false" customHeight="false" outlineLevel="0" collapsed="false">
      <c r="B91" s="29"/>
      <c r="C91" s="32" t="s">
        <v>67</v>
      </c>
      <c r="D91" s="32"/>
      <c r="E91" s="32"/>
      <c r="F91" s="32"/>
      <c r="G91" s="32"/>
      <c r="H91" s="32"/>
      <c r="I91" s="32"/>
      <c r="J91" s="32"/>
      <c r="K91" s="32"/>
      <c r="L91" s="31"/>
    </row>
    <row r="92" customFormat="false" ht="15" hidden="false" customHeight="false" outlineLevel="0" collapsed="false">
      <c r="B92" s="29"/>
      <c r="C92" s="32" t="s">
        <v>68</v>
      </c>
      <c r="D92" s="32"/>
      <c r="E92" s="32"/>
      <c r="F92" s="32"/>
      <c r="G92" s="32"/>
      <c r="H92" s="32"/>
      <c r="I92" s="32"/>
      <c r="J92" s="32"/>
      <c r="K92" s="32"/>
      <c r="L92" s="31"/>
    </row>
    <row r="93" customFormat="false" ht="15" hidden="false" customHeight="false" outlineLevel="0" collapsed="false">
      <c r="B93" s="29"/>
      <c r="C93" s="32" t="s">
        <v>69</v>
      </c>
      <c r="D93" s="32"/>
      <c r="E93" s="32"/>
      <c r="F93" s="32"/>
      <c r="G93" s="32"/>
      <c r="H93" s="32"/>
      <c r="I93" s="32"/>
      <c r="J93" s="32"/>
      <c r="K93" s="32"/>
      <c r="L93" s="31"/>
    </row>
    <row r="94" customFormat="false" ht="15" hidden="false" customHeight="false" outlineLevel="0" collapsed="false">
      <c r="B94" s="29"/>
      <c r="C94" s="32" t="s">
        <v>70</v>
      </c>
      <c r="D94" s="32"/>
      <c r="E94" s="32"/>
      <c r="F94" s="32"/>
      <c r="G94" s="32"/>
      <c r="H94" s="32"/>
      <c r="I94" s="32"/>
      <c r="J94" s="32"/>
      <c r="K94" s="32"/>
      <c r="L94" s="31"/>
    </row>
    <row r="95" customFormat="false" ht="16" hidden="false" customHeight="false" outlineLevel="0" collapsed="false">
      <c r="B95" s="55"/>
      <c r="C95" s="56"/>
      <c r="D95" s="56"/>
      <c r="E95" s="56"/>
      <c r="F95" s="56"/>
      <c r="G95" s="56"/>
      <c r="H95" s="56"/>
      <c r="I95" s="56"/>
      <c r="J95" s="56"/>
      <c r="K95" s="57"/>
      <c r="L95" s="58"/>
    </row>
  </sheetData>
  <mergeCells count="42">
    <mergeCell ref="E2:H2"/>
    <mergeCell ref="B3:L3"/>
    <mergeCell ref="B4:L4"/>
    <mergeCell ref="E5:H5"/>
    <mergeCell ref="C7:K7"/>
    <mergeCell ref="C8:I8"/>
    <mergeCell ref="P9:U9"/>
    <mergeCell ref="C13:K13"/>
    <mergeCell ref="C14:I14"/>
    <mergeCell ref="C16:K16"/>
    <mergeCell ref="C17:I17"/>
    <mergeCell ref="C22:K22"/>
    <mergeCell ref="C23:I23"/>
    <mergeCell ref="C32:K32"/>
    <mergeCell ref="C33:I33"/>
    <mergeCell ref="C35:K35"/>
    <mergeCell ref="C36:I36"/>
    <mergeCell ref="C49:K49"/>
    <mergeCell ref="C54:K54"/>
    <mergeCell ref="C55:I55"/>
    <mergeCell ref="C59:K59"/>
    <mergeCell ref="C60:I60"/>
    <mergeCell ref="C64:K64"/>
    <mergeCell ref="C65:I65"/>
    <mergeCell ref="C69:K69"/>
    <mergeCell ref="C70:I70"/>
    <mergeCell ref="C74:K74"/>
    <mergeCell ref="C75:I75"/>
    <mergeCell ref="C77:K77"/>
    <mergeCell ref="C78:I78"/>
    <mergeCell ref="C83:K83"/>
    <mergeCell ref="C84:I84"/>
    <mergeCell ref="C85:K85"/>
    <mergeCell ref="C86:K86"/>
    <mergeCell ref="C87:K87"/>
    <mergeCell ref="C88:K88"/>
    <mergeCell ref="C89:K89"/>
    <mergeCell ref="C90:K90"/>
    <mergeCell ref="C91:K91"/>
    <mergeCell ref="C92:K92"/>
    <mergeCell ref="C93:K93"/>
    <mergeCell ref="C94:K94"/>
  </mergeCell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2018-07-30T19:20:47Z</dcterms:created>
  <dc:creator>Marcos</dc:creator>
  <dc:description/>
  <dc:language>pt-BR</dc:language>
  <cp:lastModifiedBy/>
  <cp:lastPrinted>2019-02-13T19:52:26Z</cp:lastPrinted>
  <dcterms:modified xsi:type="dcterms:W3CDTF">2019-04-01T09:01:14Z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